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60" windowWidth="20490" windowHeight="7095"/>
  </bookViews>
  <sheets>
    <sheet name="PIP 2017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0" i="1"/>
  <c r="H150"/>
  <c r="I149"/>
  <c r="H149"/>
  <c r="I145"/>
  <c r="H145"/>
  <c r="I116"/>
  <c r="H116"/>
  <c r="I106"/>
  <c r="H84"/>
  <c r="H73"/>
  <c r="I73"/>
  <c r="H62"/>
  <c r="I58"/>
  <c r="I51"/>
  <c r="H51"/>
  <c r="I39"/>
  <c r="I38"/>
  <c r="H38"/>
  <c r="I33"/>
  <c r="H33"/>
  <c r="I28"/>
  <c r="H28"/>
  <c r="I24"/>
  <c r="H24"/>
  <c r="G114"/>
  <c r="G58" l="1"/>
  <c r="G39"/>
  <c r="G149"/>
  <c r="G145"/>
  <c r="G116"/>
  <c r="G106"/>
  <c r="G84"/>
  <c r="G73"/>
  <c r="G51"/>
  <c r="G38"/>
  <c r="G33"/>
  <c r="G28"/>
  <c r="G24"/>
  <c r="G62"/>
  <c r="G150" l="1"/>
  <c r="G151" s="1"/>
</calcChain>
</file>

<file path=xl/sharedStrings.xml><?xml version="1.0" encoding="utf-8"?>
<sst xmlns="http://schemas.openxmlformats.org/spreadsheetml/2006/main" count="202" uniqueCount="165">
  <si>
    <t>Programme Annuel d'Investisements Publics (2017)</t>
  </si>
  <si>
    <t>Secteur/Sous Secteur</t>
  </si>
  <si>
    <t>Bailleur</t>
  </si>
  <si>
    <t>EF</t>
  </si>
  <si>
    <t>NF</t>
  </si>
  <si>
    <t>Bén</t>
  </si>
  <si>
    <t>Libellé</t>
  </si>
  <si>
    <t>Taux</t>
  </si>
  <si>
    <t>Secteur Primaire</t>
  </si>
  <si>
    <t>Sous-secteur Agriculture</t>
  </si>
  <si>
    <t>Etat</t>
  </si>
  <si>
    <t xml:space="preserve">Creation d'Exploitations Agricoles </t>
  </si>
  <si>
    <t>PNUD</t>
  </si>
  <si>
    <t>Cadre Intégré Renforcé (CIR)</t>
  </si>
  <si>
    <t>Stratégie de renforcement du système sanitaire et phytosanitaire en Union des comores</t>
  </si>
  <si>
    <t xml:space="preserve">Renforment des capacités  de gestion décentralisée et multisectorielle de l'environnement </t>
  </si>
  <si>
    <t>Développement d'un réseau national d'aires protégées terrestres et marines representatives du poitrimane naturel unique des Comores et cogéré avec  les communautés</t>
  </si>
  <si>
    <t>Renforcement de la résilience des Comores aux risques de catastrophes liées au changement et la variabilité climatiques</t>
  </si>
  <si>
    <t>Renforcement des capacités d'adaptation et de résilience du secteur agricole aux changement climatiques aux Comores</t>
  </si>
  <si>
    <t>Intégration de la réduction des risques de catastrophe</t>
  </si>
  <si>
    <t>CRCCA</t>
  </si>
  <si>
    <t>Renforcoment des Capacités d'Adaptation de Resilience du secteur Agricole aux changements climatiques</t>
  </si>
  <si>
    <t>Réseau National d'Aires Protégées</t>
  </si>
  <si>
    <t>UE</t>
  </si>
  <si>
    <t>Alliance Mondiale Cotre le Changement Climatique (AMCC)</t>
  </si>
  <si>
    <t>AFD</t>
  </si>
  <si>
    <t>Porjet d'Appui au financement du secteur productif aux Comores (ASP Comores)</t>
  </si>
  <si>
    <t>FAO</t>
  </si>
  <si>
    <t>TCP/COI/3503 Assistance préparatoire au Recensement Général de l’Agriculture (RGA)</t>
  </si>
  <si>
    <t>TCP Facilities (3 composantes)</t>
  </si>
  <si>
    <t>TCP/COI/3501 Renf du syst natnal de contl de la sécu sanitre des alimts et des Capact du Comt Natl du Codex Alimt</t>
  </si>
  <si>
    <t>COI/14/001/01/99 Stratégiè de renforcement du système sanitaire et phytosanitaire en Union des Comores</t>
  </si>
  <si>
    <t>Sous-Total.1</t>
  </si>
  <si>
    <t>Sous-secteur Elevage</t>
  </si>
  <si>
    <t>Creation d'Exploitations Elevages</t>
  </si>
  <si>
    <t>UA-BIRA</t>
  </si>
  <si>
    <t>Gouvernance vetérinaire</t>
  </si>
  <si>
    <t>Sous-Total.2</t>
  </si>
  <si>
    <t>Sous-secteur Eau et Assainissement</t>
  </si>
  <si>
    <t>Projet de Renforcement de la Gouvernance sectorielle Eau (PROGECEAU)</t>
  </si>
  <si>
    <t>Projet pilote de Gestion du service public de l’Eau sur Grande Comore (GECEAU)</t>
  </si>
  <si>
    <t>Projet d’Approvisionnement en Eau Potable de l’Agglomération de Domoni à Anjouan</t>
  </si>
  <si>
    <t>Sous-Total.3</t>
  </si>
  <si>
    <t>Sous-secteur Pêche</t>
  </si>
  <si>
    <t>Projet d’appui au développement du Parc Marin de Mohéli</t>
  </si>
  <si>
    <t>IDA</t>
  </si>
  <si>
    <t>Premier Projet de Gouvernance des Pêches et croissance Partagée du Sud Ouest de l'Ocèan Indien (SWIOFish)</t>
  </si>
  <si>
    <t>Cogestion des Ressources Cotières pour une Subsistance Durable (CoReCSuD)</t>
  </si>
  <si>
    <t>Sous-Total.4</t>
  </si>
  <si>
    <t>Total Secteur Primaire</t>
  </si>
  <si>
    <t>Secteur Secondaire</t>
  </si>
  <si>
    <t>Sous-secteur Energie</t>
  </si>
  <si>
    <t xml:space="preserve">Construction de centres électriques </t>
  </si>
  <si>
    <t xml:space="preserve">Construction d'unités de production biogaz </t>
  </si>
  <si>
    <t>Autres constructions (citernes de stockage d'hydrocarbures)</t>
  </si>
  <si>
    <t>Construction de la centrale au fuel lourd</t>
  </si>
  <si>
    <t>MW-MWE mise en place de 6 micro-reseau photovoltaique à Moheli</t>
  </si>
  <si>
    <t>Chine</t>
  </si>
  <si>
    <t>Mise en place d'un centrale photovoltaïque de 1MW dans la region de Oichili</t>
  </si>
  <si>
    <t>Projet de Redressement du Secteur de l’Électricité (PRSE)</t>
  </si>
  <si>
    <t>BAD</t>
  </si>
  <si>
    <t>Projet d'Appui au Secteur de l'Energie en Union des Comores (PASEC)</t>
  </si>
  <si>
    <t>FADES</t>
  </si>
  <si>
    <t>Fonds d'Appui au Secteur Electrique aux Comores</t>
  </si>
  <si>
    <t>Sous-secteur Artisanat</t>
  </si>
  <si>
    <t>Sous-secteur Industrie</t>
  </si>
  <si>
    <t>Total Secteur Secondaire</t>
  </si>
  <si>
    <t>Secteur Tertiaire</t>
  </si>
  <si>
    <t>Sous-secteur Commerce</t>
  </si>
  <si>
    <t>Amélioration de la compétitivité des exportations des filières Vanille, Ylang ylang, girofle</t>
  </si>
  <si>
    <t>Sous-secteur Tourisme</t>
  </si>
  <si>
    <t>Acquisition,Construction et Réparation des batiments administratifs à usage touriristique (Galawa)</t>
  </si>
  <si>
    <t>Sous-secteur Transports Routiers</t>
  </si>
  <si>
    <t>Entretien des routes</t>
  </si>
  <si>
    <t>Construction de Gares Routières</t>
  </si>
  <si>
    <t>Autre matériel de transport</t>
  </si>
  <si>
    <t>Fonds d'Entretien Routier (FER)</t>
  </si>
  <si>
    <t>PADDST2- Programme d'Appui au Developement Durable du Secteur des Transports - Phase II</t>
  </si>
  <si>
    <t>PADDST I Programme d’appui au Développement Durable du Secteur des Transports</t>
  </si>
  <si>
    <t>Sous-secteur Transports Maritimes</t>
  </si>
  <si>
    <t>Sous-secteur Transports Aeriens</t>
  </si>
  <si>
    <t>Sous-Total.5</t>
  </si>
  <si>
    <t>Sous-secteur Culture-Jeunesse et Sports</t>
  </si>
  <si>
    <t>Construction des Infrastructures Sportifs</t>
  </si>
  <si>
    <t>Construction et équipement du stade olympique National et son gymnase</t>
  </si>
  <si>
    <t>SCAC-Ambassade de France</t>
  </si>
  <si>
    <t>Programme d'appui au dévelopement culturel</t>
  </si>
  <si>
    <t>Sous-Total.6</t>
  </si>
  <si>
    <t>Sous-secteur Urbanisme,Habitat et decentralisation</t>
  </si>
  <si>
    <t>Sous-Total.7</t>
  </si>
  <si>
    <t>Sous-secteur Santé et Nutrition</t>
  </si>
  <si>
    <t>Acquisition Construction et grosses réparations des batiments de centres de santé(appui pôle churigical)</t>
  </si>
  <si>
    <t>Matériels de santé et hospitaliers</t>
  </si>
  <si>
    <t>2ème Programme d’appui au secteur de la santé (PASCO2)</t>
  </si>
  <si>
    <t>3ème Programme d’appui au secteur de la santé (PASCO3)</t>
  </si>
  <si>
    <t>UNFPA</t>
  </si>
  <si>
    <t>Santé de la Reproduction</t>
  </si>
  <si>
    <t>UNICEF</t>
  </si>
  <si>
    <t>Survie et développement de l’enfant</t>
  </si>
  <si>
    <t>Protection et Inclusion</t>
  </si>
  <si>
    <t>Programme transversale</t>
  </si>
  <si>
    <t>OMS</t>
  </si>
  <si>
    <t>Maladies non transmissibles</t>
  </si>
  <si>
    <t xml:space="preserve">Maladies transmissibles </t>
  </si>
  <si>
    <t>système de santé et services</t>
  </si>
  <si>
    <t>VIH/SIDA,tuberculose et paludisme</t>
  </si>
  <si>
    <t>Promotion de la Santè à toutes les Etapes de la vie</t>
  </si>
  <si>
    <t>Maladie tropicale négligées</t>
  </si>
  <si>
    <t>Gouvernance</t>
  </si>
  <si>
    <t>Preparation Surveillance et Intervention</t>
  </si>
  <si>
    <t>Services Institutionnel</t>
  </si>
  <si>
    <t>Sous-Total.8</t>
  </si>
  <si>
    <t>Sous-secteur Education et Formation</t>
  </si>
  <si>
    <t xml:space="preserve"> Construction d'écoles professionnelles</t>
  </si>
  <si>
    <t>Programme  d'Appui au Secteur de l'Education de l'Enseigment Superieur et à la mobilité des fonctionnaires</t>
  </si>
  <si>
    <t>PAFTP -Programme Appui à la Formation Technique et Professionnelle</t>
  </si>
  <si>
    <t>PREPEEC- Projet de Renforcement du Pilotage et de l'Encadrement de l'Education aux Comores</t>
  </si>
  <si>
    <t>Education</t>
  </si>
  <si>
    <t>QATAR</t>
  </si>
  <si>
    <t>Education formelle pour les enfants non scolarisés (OOSC) aux Comores</t>
  </si>
  <si>
    <t>OMAN</t>
  </si>
  <si>
    <t>Construction d'un amphitéâtre à l'UDC</t>
  </si>
  <si>
    <t>FM</t>
  </si>
  <si>
    <t>Projet GPE aux Comores</t>
  </si>
  <si>
    <t>Sous-Total.9</t>
  </si>
  <si>
    <t>Sous-secteur Gouvernance et Administration</t>
  </si>
  <si>
    <t>Acquisition ,Construction et Réhabilitation de batiments administratifs</t>
  </si>
  <si>
    <t>Batiments Administratifs à Usage Technique (Construction d'une Usine de Provende)</t>
  </si>
  <si>
    <t xml:space="preserve">Autre Acquisition ,Construction et Réhabilitation </t>
  </si>
  <si>
    <t>Mobiliers et materiels de bureau</t>
  </si>
  <si>
    <t>Mobilier et materiel de logement  et de bureau</t>
  </si>
  <si>
    <t>Materiel et outillage technique</t>
  </si>
  <si>
    <t>Frais de recherche, de développement et d'études</t>
  </si>
  <si>
    <t>Conception de systhème</t>
  </si>
  <si>
    <t xml:space="preserve">Voitures de services et de fonction </t>
  </si>
  <si>
    <t>Transfert en capital pour la gestion de la réduction des risques catastrophiques naturels</t>
  </si>
  <si>
    <t>Programme de Consolidation des Administration Financières (PROCAF)</t>
  </si>
  <si>
    <t>Fonds d'étude et de Renforcement des capacités(FERC3-SERC4)</t>
  </si>
  <si>
    <t xml:space="preserve">Programme de Developpement </t>
  </si>
  <si>
    <t>Fonds pour de developpement local</t>
  </si>
  <si>
    <t>Programme d'appui aux dévelopement culturel</t>
  </si>
  <si>
    <t>Programme d'appui aux droits de l'Homme et au développement durable</t>
  </si>
  <si>
    <t>Renforcement de la Gouvernance</t>
  </si>
  <si>
    <t>Appui à la statistique en lien avec l'agenda poste 2015 aux Comores</t>
  </si>
  <si>
    <t>CAON3- Cellule d'Appui à l'Ordonnateur National III</t>
  </si>
  <si>
    <t>DCI-NSA (Instrument de Coopérations au Développement-Acteurs non étatiques)</t>
  </si>
  <si>
    <t>FCT2-Facilité de Coopération Technique II</t>
  </si>
  <si>
    <t>Projet de Filets  Sociaux de Sécurrité (Don D032-KM)</t>
  </si>
  <si>
    <t>Projet de Renforcement des Capacités Institutionnelles (PRCI)2</t>
  </si>
  <si>
    <t>Population et Développement</t>
  </si>
  <si>
    <t>Genre et égalité</t>
  </si>
  <si>
    <t>Elaboration du plan sectoriel de transition</t>
  </si>
  <si>
    <t>Sous-Total.10</t>
  </si>
  <si>
    <t>Sous-secteur Poste et télécommunication et information</t>
  </si>
  <si>
    <t>Installation,Agencement et Amenagement- Reseau (Extension Couverture ORTC)</t>
  </si>
  <si>
    <t>Projet Infrastructure Régionale de Télécommunication (RCIP4)</t>
  </si>
  <si>
    <t>Sous-Total.11</t>
  </si>
  <si>
    <t>Total Secteur Tertiaire</t>
  </si>
  <si>
    <t>Total Général</t>
  </si>
  <si>
    <t>Taux 1 : part du sous secteur dans le secteur</t>
  </si>
  <si>
    <t>Programmation 2017</t>
  </si>
  <si>
    <r>
      <rPr>
        <b/>
        <i/>
        <u/>
        <sz val="8"/>
        <rFont val="Calibri"/>
        <family val="2"/>
        <scheme val="minor"/>
      </rPr>
      <t>Etat du Financement (EF)</t>
    </r>
    <r>
      <rPr>
        <i/>
        <sz val="8"/>
        <rFont val="Calibri"/>
        <family val="2"/>
        <scheme val="minor"/>
      </rPr>
      <t xml:space="preserve">
1. Financement en négociation
2. Financement acquis
</t>
    </r>
  </si>
  <si>
    <r>
      <rPr>
        <b/>
        <i/>
        <u/>
        <sz val="8"/>
        <rFont val="Calibri"/>
        <family val="2"/>
        <scheme val="minor"/>
      </rPr>
      <t>Nature du Financement (NF)</t>
    </r>
    <r>
      <rPr>
        <i/>
        <sz val="8"/>
        <rFont val="Calibri"/>
        <family val="2"/>
        <scheme val="minor"/>
      </rPr>
      <t xml:space="preserve">
1. Prêt 
2. Don
3. Financement intérieur public (Etat)
4. Financement intérieur  hors budget de l'Etat (Sociétés d'Etat) 
5.Financement Communautaire 
6. Financement intérieur public (Gouvernorat)                               </t>
    </r>
  </si>
  <si>
    <t>Taux 2 : Part du sous secteur et du secteur dans le montant total programmé</t>
  </si>
  <si>
    <t xml:space="preserve">Béneficiaires
1- Union
2- Ile
3 Commune
</t>
  </si>
</sst>
</file>

<file path=xl/styles.xml><?xml version="1.0" encoding="utf-8"?>
<styleSheet xmlns="http://schemas.openxmlformats.org/spreadsheetml/2006/main">
  <numFmts count="1">
    <numFmt numFmtId="43" formatCode="_-* #,##0.00\ _€_-;\-* #,##0.00\ _€_-;_-* &quot;-&quot;??\ _€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name val="Arial"/>
      <family val="2"/>
    </font>
    <font>
      <sz val="20"/>
      <name val="Calibri"/>
      <family val="2"/>
      <scheme val="minor"/>
    </font>
    <font>
      <i/>
      <sz val="8"/>
      <name val="Calibri"/>
      <family val="2"/>
      <scheme val="minor"/>
    </font>
    <font>
      <b/>
      <i/>
      <u/>
      <sz val="8"/>
      <name val="Calibri"/>
      <family val="2"/>
      <scheme val="minor"/>
    </font>
    <font>
      <b/>
      <sz val="11"/>
      <name val="Calibri"/>
      <family val="2"/>
      <scheme val="minor"/>
    </font>
    <font>
      <i/>
      <u/>
      <sz val="8"/>
      <name val="Calibri"/>
      <family val="2"/>
      <scheme val="minor"/>
    </font>
    <font>
      <sz val="9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FFCD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rgb="FF000000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4">
    <xf numFmtId="0" fontId="0" fillId="0" borderId="0" xfId="0"/>
    <xf numFmtId="0" fontId="2" fillId="0" borderId="0" xfId="0" applyFont="1"/>
    <xf numFmtId="0" fontId="3" fillId="0" borderId="7" xfId="0" applyFont="1" applyBorder="1"/>
    <xf numFmtId="43" fontId="2" fillId="0" borderId="0" xfId="1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Border="1"/>
    <xf numFmtId="0" fontId="2" fillId="0" borderId="0" xfId="0" applyFont="1" applyAlignment="1">
      <alignment horizontal="center"/>
    </xf>
    <xf numFmtId="0" fontId="3" fillId="4" borderId="56" xfId="0" applyFont="1" applyFill="1" applyBorder="1" applyAlignment="1">
      <alignment horizontal="center" vertical="center"/>
    </xf>
    <xf numFmtId="0" fontId="3" fillId="7" borderId="16" xfId="0" applyFont="1" applyFill="1" applyBorder="1" applyAlignment="1">
      <alignment horizontal="center" vertical="top"/>
    </xf>
    <xf numFmtId="0" fontId="3" fillId="0" borderId="17" xfId="0" applyFont="1" applyBorder="1" applyAlignment="1">
      <alignment horizontal="center" vertical="top" wrapText="1"/>
    </xf>
    <xf numFmtId="0" fontId="3" fillId="7" borderId="17" xfId="0" applyFont="1" applyFill="1" applyBorder="1" applyAlignment="1">
      <alignment horizontal="center" vertical="top"/>
    </xf>
    <xf numFmtId="0" fontId="3" fillId="7" borderId="17" xfId="0" applyFont="1" applyFill="1" applyBorder="1" applyAlignment="1">
      <alignment horizontal="left" vertical="top" wrapText="1"/>
    </xf>
    <xf numFmtId="0" fontId="3" fillId="0" borderId="18" xfId="0" applyFont="1" applyBorder="1"/>
    <xf numFmtId="0" fontId="3" fillId="0" borderId="19" xfId="0" applyFont="1" applyBorder="1"/>
    <xf numFmtId="0" fontId="3" fillId="7" borderId="20" xfId="0" applyFont="1" applyFill="1" applyBorder="1" applyAlignment="1">
      <alignment horizontal="center" vertical="top"/>
    </xf>
    <xf numFmtId="0" fontId="3" fillId="7" borderId="21" xfId="0" applyFont="1" applyFill="1" applyBorder="1" applyAlignment="1">
      <alignment horizontal="center" vertical="top"/>
    </xf>
    <xf numFmtId="0" fontId="3" fillId="7" borderId="21" xfId="0" applyFont="1" applyFill="1" applyBorder="1" applyAlignment="1">
      <alignment horizontal="left" vertical="top" wrapText="1"/>
    </xf>
    <xf numFmtId="0" fontId="3" fillId="0" borderId="22" xfId="0" applyFont="1" applyBorder="1"/>
    <xf numFmtId="0" fontId="3" fillId="0" borderId="21" xfId="0" applyFont="1" applyBorder="1" applyAlignment="1">
      <alignment horizontal="center" vertical="top" wrapText="1"/>
    </xf>
    <xf numFmtId="4" fontId="3" fillId="7" borderId="21" xfId="0" applyNumberFormat="1" applyFont="1" applyFill="1" applyBorder="1" applyAlignment="1">
      <alignment horizontal="center" vertical="center" wrapText="1"/>
    </xf>
    <xf numFmtId="0" fontId="3" fillId="7" borderId="22" xfId="0" applyFont="1" applyFill="1" applyBorder="1"/>
    <xf numFmtId="0" fontId="3" fillId="7" borderId="23" xfId="0" applyFont="1" applyFill="1" applyBorder="1" applyAlignment="1">
      <alignment horizontal="left" vertical="top" wrapText="1"/>
    </xf>
    <xf numFmtId="0" fontId="3" fillId="0" borderId="24" xfId="0" applyFont="1" applyBorder="1"/>
    <xf numFmtId="4" fontId="3" fillId="8" borderId="25" xfId="0" applyNumberFormat="1" applyFont="1" applyFill="1" applyBorder="1" applyAlignment="1">
      <alignment horizontal="center" vertical="center" wrapText="1"/>
    </xf>
    <xf numFmtId="9" fontId="3" fillId="8" borderId="26" xfId="2" applyFont="1" applyFill="1" applyBorder="1" applyAlignment="1">
      <alignment horizontal="right" vertical="top" wrapText="1"/>
    </xf>
    <xf numFmtId="9" fontId="3" fillId="8" borderId="27" xfId="2" applyFont="1" applyFill="1" applyBorder="1" applyAlignment="1">
      <alignment horizontal="right" vertical="top" wrapText="1"/>
    </xf>
    <xf numFmtId="0" fontId="3" fillId="0" borderId="16" xfId="0" applyFont="1" applyBorder="1" applyAlignment="1">
      <alignment horizontal="center" vertical="top"/>
    </xf>
    <xf numFmtId="0" fontId="3" fillId="0" borderId="17" xfId="0" applyFont="1" applyBorder="1" applyAlignment="1">
      <alignment horizontal="center" vertical="top"/>
    </xf>
    <xf numFmtId="0" fontId="3" fillId="0" borderId="28" xfId="0" applyFont="1" applyBorder="1" applyAlignment="1">
      <alignment horizontal="center" vertical="top"/>
    </xf>
    <xf numFmtId="0" fontId="3" fillId="0" borderId="23" xfId="0" applyFont="1" applyBorder="1" applyAlignment="1">
      <alignment horizontal="center" vertical="top"/>
    </xf>
    <xf numFmtId="0" fontId="3" fillId="0" borderId="30" xfId="0" applyFont="1" applyBorder="1"/>
    <xf numFmtId="0" fontId="3" fillId="0" borderId="31" xfId="0" applyFont="1" applyBorder="1"/>
    <xf numFmtId="4" fontId="3" fillId="8" borderId="32" xfId="0" applyNumberFormat="1" applyFont="1" applyFill="1" applyBorder="1" applyAlignment="1">
      <alignment horizontal="center" vertical="center" wrapText="1"/>
    </xf>
    <xf numFmtId="9" fontId="3" fillId="8" borderId="11" xfId="2" applyFont="1" applyFill="1" applyBorder="1" applyAlignment="1">
      <alignment horizontal="right" vertical="top" wrapText="1"/>
    </xf>
    <xf numFmtId="0" fontId="3" fillId="0" borderId="33" xfId="0" applyFont="1" applyBorder="1"/>
    <xf numFmtId="0" fontId="3" fillId="0" borderId="20" xfId="0" applyFont="1" applyBorder="1" applyAlignment="1">
      <alignment horizontal="center" vertical="top"/>
    </xf>
    <xf numFmtId="9" fontId="3" fillId="8" borderId="34" xfId="2" applyFont="1" applyFill="1" applyBorder="1" applyAlignment="1">
      <alignment horizontal="right" vertical="top" wrapText="1"/>
    </xf>
    <xf numFmtId="9" fontId="3" fillId="8" borderId="12" xfId="2" applyFont="1" applyFill="1" applyBorder="1" applyAlignment="1">
      <alignment horizontal="right" vertical="top" wrapText="1"/>
    </xf>
    <xf numFmtId="4" fontId="3" fillId="8" borderId="32" xfId="0" applyNumberFormat="1" applyFont="1" applyFill="1" applyBorder="1" applyAlignment="1">
      <alignment horizontal="right" vertical="top" wrapText="1"/>
    </xf>
    <xf numFmtId="4" fontId="3" fillId="9" borderId="32" xfId="0" applyNumberFormat="1" applyFont="1" applyFill="1" applyBorder="1" applyAlignment="1">
      <alignment horizontal="right" vertical="top" wrapText="1"/>
    </xf>
    <xf numFmtId="9" fontId="3" fillId="9" borderId="34" xfId="2" applyFont="1" applyFill="1" applyBorder="1" applyAlignment="1">
      <alignment horizontal="right" vertical="top" wrapText="1"/>
    </xf>
    <xf numFmtId="9" fontId="3" fillId="9" borderId="12" xfId="2" applyFont="1" applyFill="1" applyBorder="1" applyAlignment="1">
      <alignment horizontal="right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top"/>
    </xf>
    <xf numFmtId="0" fontId="3" fillId="0" borderId="23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25" xfId="0" applyFont="1" applyBorder="1" applyAlignment="1">
      <alignment vertical="top"/>
    </xf>
    <xf numFmtId="0" fontId="3" fillId="0" borderId="36" xfId="0" applyFont="1" applyBorder="1" applyAlignment="1">
      <alignment vertical="top"/>
    </xf>
    <xf numFmtId="43" fontId="3" fillId="0" borderId="25" xfId="1" applyFont="1" applyBorder="1" applyAlignment="1">
      <alignment vertical="top"/>
    </xf>
    <xf numFmtId="0" fontId="3" fillId="0" borderId="27" xfId="0" applyFont="1" applyBorder="1"/>
    <xf numFmtId="4" fontId="3" fillId="8" borderId="25" xfId="0" applyNumberFormat="1" applyFont="1" applyFill="1" applyBorder="1" applyAlignment="1">
      <alignment horizontal="right" vertical="top" wrapText="1"/>
    </xf>
    <xf numFmtId="0" fontId="3" fillId="7" borderId="10" xfId="0" applyFont="1" applyFill="1" applyBorder="1" applyAlignment="1">
      <alignment horizontal="center" vertical="top" wrapText="1"/>
    </xf>
    <xf numFmtId="0" fontId="3" fillId="7" borderId="36" xfId="0" applyFont="1" applyFill="1" applyBorder="1" applyAlignment="1">
      <alignment horizontal="center" vertical="top" wrapText="1"/>
    </xf>
    <xf numFmtId="0" fontId="3" fillId="7" borderId="11" xfId="0" applyFont="1" applyFill="1" applyBorder="1" applyAlignment="1">
      <alignment horizontal="left" vertical="top" wrapText="1"/>
    </xf>
    <xf numFmtId="0" fontId="3" fillId="7" borderId="25" xfId="0" applyFont="1" applyFill="1" applyBorder="1" applyAlignment="1">
      <alignment horizontal="left" vertical="top" wrapText="1"/>
    </xf>
    <xf numFmtId="0" fontId="3" fillId="7" borderId="41" xfId="0" applyFont="1" applyFill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7" borderId="14" xfId="0" applyFont="1" applyFill="1" applyBorder="1" applyAlignment="1">
      <alignment horizontal="left" vertical="top" wrapText="1"/>
    </xf>
    <xf numFmtId="0" fontId="3" fillId="0" borderId="17" xfId="0" applyFont="1" applyBorder="1" applyAlignment="1">
      <alignment vertical="top"/>
    </xf>
    <xf numFmtId="0" fontId="3" fillId="0" borderId="21" xfId="0" applyFont="1" applyBorder="1" applyAlignment="1">
      <alignment horizontal="center" vertical="center"/>
    </xf>
    <xf numFmtId="4" fontId="3" fillId="7" borderId="21" xfId="0" applyNumberFormat="1" applyFont="1" applyFill="1" applyBorder="1" applyAlignment="1">
      <alignment horizontal="left" vertical="top" wrapText="1"/>
    </xf>
    <xf numFmtId="4" fontId="3" fillId="7" borderId="23" xfId="0" applyNumberFormat="1" applyFont="1" applyFill="1" applyBorder="1" applyAlignment="1">
      <alignment horizontal="left" vertical="top" wrapText="1"/>
    </xf>
    <xf numFmtId="0" fontId="3" fillId="0" borderId="44" xfId="0" applyFont="1" applyBorder="1" applyAlignment="1">
      <alignment horizontal="center" vertical="top"/>
    </xf>
    <xf numFmtId="0" fontId="3" fillId="0" borderId="44" xfId="0" applyFont="1" applyBorder="1" applyAlignment="1">
      <alignment vertical="top"/>
    </xf>
    <xf numFmtId="0" fontId="3" fillId="0" borderId="14" xfId="0" applyFont="1" applyBorder="1" applyAlignment="1">
      <alignment vertical="top"/>
    </xf>
    <xf numFmtId="0" fontId="3" fillId="0" borderId="43" xfId="0" applyFont="1" applyBorder="1" applyAlignment="1">
      <alignment vertical="top"/>
    </xf>
    <xf numFmtId="0" fontId="3" fillId="0" borderId="43" xfId="0" applyFont="1" applyBorder="1" applyAlignment="1">
      <alignment horizontal="left" vertical="top" wrapText="1"/>
    </xf>
    <xf numFmtId="0" fontId="3" fillId="0" borderId="25" xfId="0" applyFont="1" applyBorder="1" applyAlignment="1">
      <alignment horizontal="center" vertical="top"/>
    </xf>
    <xf numFmtId="0" fontId="3" fillId="0" borderId="25" xfId="0" applyFont="1" applyBorder="1" applyAlignment="1">
      <alignment horizontal="left" vertical="top" wrapText="1"/>
    </xf>
    <xf numFmtId="4" fontId="3" fillId="7" borderId="17" xfId="0" applyNumberFormat="1" applyFont="1" applyFill="1" applyBorder="1" applyAlignment="1">
      <alignment horizontal="left" vertical="top" wrapText="1"/>
    </xf>
    <xf numFmtId="0" fontId="3" fillId="0" borderId="45" xfId="0" applyFont="1" applyBorder="1" applyAlignment="1">
      <alignment horizontal="center" vertical="top"/>
    </xf>
    <xf numFmtId="0" fontId="3" fillId="0" borderId="29" xfId="0" applyFont="1" applyBorder="1" applyAlignment="1">
      <alignment horizontal="center" vertical="top" wrapText="1"/>
    </xf>
    <xf numFmtId="0" fontId="3" fillId="7" borderId="29" xfId="0" applyFont="1" applyFill="1" applyBorder="1" applyAlignment="1">
      <alignment horizontal="left" vertical="top" wrapText="1"/>
    </xf>
    <xf numFmtId="0" fontId="3" fillId="0" borderId="10" xfId="0" applyFont="1" applyBorder="1" applyAlignment="1">
      <alignment horizontal="center" vertical="top"/>
    </xf>
    <xf numFmtId="0" fontId="3" fillId="0" borderId="36" xfId="0" applyFont="1" applyBorder="1" applyAlignment="1">
      <alignment horizontal="center" vertical="top"/>
    </xf>
    <xf numFmtId="0" fontId="3" fillId="0" borderId="48" xfId="0" applyFont="1" applyBorder="1" applyAlignment="1">
      <alignment horizontal="center" vertical="top"/>
    </xf>
    <xf numFmtId="0" fontId="3" fillId="0" borderId="49" xfId="0" applyFont="1" applyBorder="1" applyAlignment="1">
      <alignment horizontal="center" vertical="top"/>
    </xf>
    <xf numFmtId="0" fontId="3" fillId="0" borderId="49" xfId="0" applyFont="1" applyBorder="1" applyAlignment="1">
      <alignment vertical="top"/>
    </xf>
    <xf numFmtId="0" fontId="3" fillId="7" borderId="28" xfId="0" applyFont="1" applyFill="1" applyBorder="1" applyAlignment="1">
      <alignment horizontal="center" vertical="top"/>
    </xf>
    <xf numFmtId="0" fontId="3" fillId="7" borderId="23" xfId="0" applyFont="1" applyFill="1" applyBorder="1" applyAlignment="1">
      <alignment horizontal="center" vertical="top"/>
    </xf>
    <xf numFmtId="0" fontId="3" fillId="7" borderId="23" xfId="0" applyFont="1" applyFill="1" applyBorder="1" applyAlignment="1">
      <alignment vertical="top"/>
    </xf>
    <xf numFmtId="3" fontId="3" fillId="7" borderId="23" xfId="0" applyNumberFormat="1" applyFont="1" applyFill="1" applyBorder="1" applyAlignment="1">
      <alignment vertical="top" wrapText="1"/>
    </xf>
    <xf numFmtId="9" fontId="3" fillId="9" borderId="12" xfId="2" applyFont="1" applyFill="1" applyBorder="1" applyAlignment="1">
      <alignment horizontal="right" vertical="top"/>
    </xf>
    <xf numFmtId="0" fontId="3" fillId="0" borderId="33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7" borderId="33" xfId="0" applyFont="1" applyFill="1" applyBorder="1" applyAlignment="1">
      <alignment horizontal="center"/>
    </xf>
    <xf numFmtId="0" fontId="3" fillId="7" borderId="22" xfId="0" applyFont="1" applyFill="1" applyBorder="1" applyAlignment="1">
      <alignment horizontal="center"/>
    </xf>
    <xf numFmtId="4" fontId="3" fillId="7" borderId="21" xfId="0" applyNumberFormat="1" applyFont="1" applyFill="1" applyBorder="1" applyAlignment="1">
      <alignment horizontal="center" vertical="top" wrapText="1"/>
    </xf>
    <xf numFmtId="4" fontId="3" fillId="12" borderId="21" xfId="0" applyNumberFormat="1" applyFont="1" applyFill="1" applyBorder="1" applyAlignment="1">
      <alignment horizontal="center" vertical="top" wrapText="1"/>
    </xf>
    <xf numFmtId="0" fontId="3" fillId="7" borderId="35" xfId="0" applyFont="1" applyFill="1" applyBorder="1" applyAlignment="1">
      <alignment horizontal="center"/>
    </xf>
    <xf numFmtId="4" fontId="3" fillId="10" borderId="21" xfId="0" applyNumberFormat="1" applyFont="1" applyFill="1" applyBorder="1" applyAlignment="1">
      <alignment horizontal="center" vertical="center" wrapText="1"/>
    </xf>
    <xf numFmtId="4" fontId="3" fillId="7" borderId="23" xfId="0" applyNumberFormat="1" applyFont="1" applyFill="1" applyBorder="1" applyAlignment="1">
      <alignment horizontal="center" vertical="center" wrapText="1"/>
    </xf>
    <xf numFmtId="43" fontId="3" fillId="8" borderId="32" xfId="1" applyFont="1" applyFill="1" applyBorder="1" applyAlignment="1">
      <alignment horizontal="center" vertical="top" wrapText="1"/>
    </xf>
    <xf numFmtId="9" fontId="3" fillId="8" borderId="34" xfId="2" applyFont="1" applyFill="1" applyBorder="1" applyAlignment="1">
      <alignment horizontal="center" vertical="top" wrapText="1"/>
    </xf>
    <xf numFmtId="4" fontId="3" fillId="8" borderId="32" xfId="0" applyNumberFormat="1" applyFont="1" applyFill="1" applyBorder="1" applyAlignment="1">
      <alignment horizontal="center" vertical="top" wrapText="1"/>
    </xf>
    <xf numFmtId="4" fontId="3" fillId="8" borderId="25" xfId="0" applyNumberFormat="1" applyFont="1" applyFill="1" applyBorder="1" applyAlignment="1">
      <alignment horizontal="center" vertical="top" wrapText="1"/>
    </xf>
    <xf numFmtId="9" fontId="3" fillId="9" borderId="34" xfId="2" applyFont="1" applyFill="1" applyBorder="1" applyAlignment="1">
      <alignment horizontal="center" vertical="top"/>
    </xf>
    <xf numFmtId="4" fontId="8" fillId="11" borderId="52" xfId="0" applyNumberFormat="1" applyFont="1" applyFill="1" applyBorder="1" applyAlignment="1">
      <alignment horizontal="center"/>
    </xf>
    <xf numFmtId="9" fontId="8" fillId="11" borderId="53" xfId="2" applyFont="1" applyFill="1" applyBorder="1" applyAlignment="1">
      <alignment horizontal="center"/>
    </xf>
    <xf numFmtId="9" fontId="2" fillId="0" borderId="0" xfId="0" applyNumberFormat="1" applyFont="1"/>
    <xf numFmtId="0" fontId="3" fillId="0" borderId="7" xfId="0" applyFont="1" applyBorder="1" applyAlignment="1">
      <alignment horizontal="center"/>
    </xf>
    <xf numFmtId="9" fontId="3" fillId="8" borderId="12" xfId="2" applyFont="1" applyFill="1" applyBorder="1" applyAlignment="1">
      <alignment horizontal="center" vertical="top" wrapText="1"/>
    </xf>
    <xf numFmtId="0" fontId="3" fillId="0" borderId="2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Border="1"/>
    <xf numFmtId="4" fontId="3" fillId="7" borderId="49" xfId="0" applyNumberFormat="1" applyFont="1" applyFill="1" applyBorder="1" applyAlignment="1">
      <alignment horizontal="center" vertical="center" wrapText="1"/>
    </xf>
    <xf numFmtId="4" fontId="3" fillId="7" borderId="25" xfId="0" applyNumberFormat="1" applyFont="1" applyFill="1" applyBorder="1" applyAlignment="1">
      <alignment horizontal="right" vertical="top" wrapText="1"/>
    </xf>
    <xf numFmtId="0" fontId="3" fillId="0" borderId="36" xfId="0" applyFont="1" applyBorder="1"/>
    <xf numFmtId="9" fontId="3" fillId="8" borderId="36" xfId="2" applyFont="1" applyFill="1" applyBorder="1" applyAlignment="1">
      <alignment horizontal="center" vertical="top" wrapText="1"/>
    </xf>
    <xf numFmtId="9" fontId="3" fillId="8" borderId="36" xfId="2" applyFont="1" applyFill="1" applyBorder="1" applyAlignment="1">
      <alignment horizontal="right" vertical="top" wrapText="1"/>
    </xf>
    <xf numFmtId="4" fontId="3" fillId="7" borderId="49" xfId="0" applyNumberFormat="1" applyFont="1" applyFill="1" applyBorder="1" applyAlignment="1">
      <alignment horizontal="center" vertical="top" wrapText="1"/>
    </xf>
    <xf numFmtId="4" fontId="3" fillId="7" borderId="29" xfId="0" applyNumberFormat="1" applyFont="1" applyFill="1" applyBorder="1" applyAlignment="1">
      <alignment horizontal="center" vertical="top" wrapText="1"/>
    </xf>
    <xf numFmtId="43" fontId="3" fillId="7" borderId="25" xfId="1" applyFont="1" applyFill="1" applyBorder="1" applyAlignment="1">
      <alignment horizontal="center" vertical="top" wrapText="1"/>
    </xf>
    <xf numFmtId="0" fontId="3" fillId="7" borderId="36" xfId="0" applyFont="1" applyFill="1" applyBorder="1" applyAlignment="1">
      <alignment horizontal="center"/>
    </xf>
    <xf numFmtId="0" fontId="3" fillId="7" borderId="36" xfId="0" applyFont="1" applyFill="1" applyBorder="1" applyAlignment="1">
      <alignment vertical="top"/>
    </xf>
    <xf numFmtId="4" fontId="3" fillId="0" borderId="21" xfId="0" applyNumberFormat="1" applyFont="1" applyBorder="1" applyAlignment="1">
      <alignment horizontal="center" vertical="top" wrapText="1"/>
    </xf>
    <xf numFmtId="4" fontId="3" fillId="0" borderId="29" xfId="0" applyNumberFormat="1" applyFont="1" applyBorder="1" applyAlignment="1">
      <alignment horizontal="center" vertical="top" wrapText="1"/>
    </xf>
    <xf numFmtId="4" fontId="3" fillId="8" borderId="61" xfId="0" applyNumberFormat="1" applyFont="1" applyFill="1" applyBorder="1" applyAlignment="1">
      <alignment horizontal="center" vertical="top" wrapText="1"/>
    </xf>
    <xf numFmtId="4" fontId="3" fillId="9" borderId="61" xfId="0" applyNumberFormat="1" applyFont="1" applyFill="1" applyBorder="1" applyAlignment="1">
      <alignment horizontal="center" vertical="top"/>
    </xf>
    <xf numFmtId="4" fontId="8" fillId="11" borderId="62" xfId="0" applyNumberFormat="1" applyFont="1" applyFill="1" applyBorder="1" applyAlignment="1">
      <alignment horizontal="center"/>
    </xf>
    <xf numFmtId="4" fontId="3" fillId="8" borderId="56" xfId="0" applyNumberFormat="1" applyFont="1" applyFill="1" applyBorder="1" applyAlignment="1">
      <alignment horizontal="center" vertical="top" wrapText="1"/>
    </xf>
    <xf numFmtId="9" fontId="3" fillId="8" borderId="56" xfId="2" applyFont="1" applyFill="1" applyBorder="1" applyAlignment="1">
      <alignment horizontal="center" vertical="top" wrapText="1"/>
    </xf>
    <xf numFmtId="9" fontId="3" fillId="8" borderId="11" xfId="2" applyFont="1" applyFill="1" applyBorder="1" applyAlignment="1">
      <alignment horizontal="center" vertical="top" wrapText="1"/>
    </xf>
    <xf numFmtId="9" fontId="3" fillId="8" borderId="63" xfId="2" applyFont="1" applyFill="1" applyBorder="1" applyAlignment="1">
      <alignment horizontal="center" vertical="top" wrapText="1"/>
    </xf>
    <xf numFmtId="9" fontId="3" fillId="8" borderId="46" xfId="2" applyFont="1" applyFill="1" applyBorder="1" applyAlignment="1">
      <alignment horizontal="center" vertical="top" wrapText="1"/>
    </xf>
    <xf numFmtId="9" fontId="3" fillId="9" borderId="11" xfId="2" applyFont="1" applyFill="1" applyBorder="1" applyAlignment="1">
      <alignment horizontal="center" vertical="top" wrapText="1"/>
    </xf>
    <xf numFmtId="9" fontId="3" fillId="9" borderId="63" xfId="2" applyFont="1" applyFill="1" applyBorder="1" applyAlignment="1">
      <alignment horizontal="center" vertical="top" wrapText="1"/>
    </xf>
    <xf numFmtId="4" fontId="3" fillId="9" borderId="56" xfId="0" applyNumberFormat="1" applyFont="1" applyFill="1" applyBorder="1" applyAlignment="1">
      <alignment horizontal="center" vertical="top" wrapText="1"/>
    </xf>
    <xf numFmtId="4" fontId="3" fillId="12" borderId="29" xfId="0" applyNumberFormat="1" applyFont="1" applyFill="1" applyBorder="1" applyAlignment="1">
      <alignment horizontal="center" vertical="top" wrapText="1"/>
    </xf>
    <xf numFmtId="43" fontId="3" fillId="7" borderId="36" xfId="1" applyFont="1" applyFill="1" applyBorder="1" applyAlignment="1">
      <alignment horizontal="left" vertical="top" wrapText="1"/>
    </xf>
    <xf numFmtId="4" fontId="3" fillId="0" borderId="49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7" borderId="29" xfId="0" applyNumberFormat="1" applyFont="1" applyFill="1" applyBorder="1" applyAlignment="1">
      <alignment horizontal="center" vertical="center" wrapText="1"/>
    </xf>
    <xf numFmtId="4" fontId="3" fillId="0" borderId="29" xfId="0" applyNumberFormat="1" applyFont="1" applyBorder="1" applyAlignment="1">
      <alignment horizontal="center" vertical="center" wrapText="1"/>
    </xf>
    <xf numFmtId="0" fontId="3" fillId="7" borderId="21" xfId="1" applyNumberFormat="1" applyFont="1" applyFill="1" applyBorder="1" applyAlignment="1">
      <alignment horizontal="center" vertical="center" wrapText="1"/>
    </xf>
    <xf numFmtId="43" fontId="3" fillId="7" borderId="21" xfId="1" applyFont="1" applyFill="1" applyBorder="1" applyAlignment="1">
      <alignment horizontal="center" vertical="center" wrapText="1"/>
    </xf>
    <xf numFmtId="0" fontId="3" fillId="8" borderId="10" xfId="0" applyFont="1" applyFill="1" applyBorder="1" applyAlignment="1">
      <alignment horizontal="left" vertical="top"/>
    </xf>
    <xf numFmtId="0" fontId="3" fillId="8" borderId="11" xfId="0" applyFont="1" applyFill="1" applyBorder="1" applyAlignment="1">
      <alignment horizontal="left" vertical="top"/>
    </xf>
    <xf numFmtId="0" fontId="3" fillId="8" borderId="61" xfId="0" applyFont="1" applyFill="1" applyBorder="1" applyAlignment="1">
      <alignment horizontal="left" vertical="top"/>
    </xf>
    <xf numFmtId="0" fontId="3" fillId="9" borderId="10" xfId="0" applyFont="1" applyFill="1" applyBorder="1" applyAlignment="1">
      <alignment horizontal="left" vertical="top"/>
    </xf>
    <xf numFmtId="0" fontId="3" fillId="9" borderId="11" xfId="0" applyFont="1" applyFill="1" applyBorder="1" applyAlignment="1">
      <alignment horizontal="left" vertical="top"/>
    </xf>
    <xf numFmtId="0" fontId="3" fillId="9" borderId="61" xfId="0" applyFont="1" applyFill="1" applyBorder="1" applyAlignment="1">
      <alignment horizontal="left" vertical="top"/>
    </xf>
    <xf numFmtId="0" fontId="8" fillId="11" borderId="50" xfId="0" applyFont="1" applyFill="1" applyBorder="1" applyAlignment="1">
      <alignment horizontal="left"/>
    </xf>
    <xf numFmtId="0" fontId="8" fillId="11" borderId="51" xfId="0" applyFont="1" applyFill="1" applyBorder="1" applyAlignment="1">
      <alignment horizontal="left"/>
    </xf>
    <xf numFmtId="0" fontId="8" fillId="11" borderId="60" xfId="0" applyFont="1" applyFill="1" applyBorder="1" applyAlignment="1">
      <alignment horizontal="left"/>
    </xf>
    <xf numFmtId="0" fontId="3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top" wrapText="1"/>
    </xf>
    <xf numFmtId="0" fontId="3" fillId="6" borderId="10" xfId="0" applyFont="1" applyFill="1" applyBorder="1" applyAlignment="1">
      <alignment horizontal="left" vertical="top"/>
    </xf>
    <xf numFmtId="0" fontId="3" fillId="6" borderId="11" xfId="0" applyFont="1" applyFill="1" applyBorder="1" applyAlignment="1">
      <alignment horizontal="left" vertical="top"/>
    </xf>
    <xf numFmtId="0" fontId="3" fillId="6" borderId="12" xfId="0" applyFont="1" applyFill="1" applyBorder="1" applyAlignment="1">
      <alignment horizontal="left" vertical="top"/>
    </xf>
    <xf numFmtId="0" fontId="3" fillId="0" borderId="2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8" borderId="42" xfId="0" applyFont="1" applyFill="1" applyBorder="1" applyAlignment="1">
      <alignment horizontal="left" vertical="top"/>
    </xf>
    <xf numFmtId="0" fontId="3" fillId="8" borderId="30" xfId="0" applyFont="1" applyFill="1" applyBorder="1" applyAlignment="1">
      <alignment horizontal="left" vertical="top"/>
    </xf>
    <xf numFmtId="0" fontId="3" fillId="8" borderId="47" xfId="0" applyFont="1" applyFill="1" applyBorder="1" applyAlignment="1">
      <alignment horizontal="left" vertical="top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0" fontId="3" fillId="6" borderId="39" xfId="0" applyFont="1" applyFill="1" applyBorder="1" applyAlignment="1">
      <alignment horizontal="left" vertical="top"/>
    </xf>
    <xf numFmtId="0" fontId="3" fillId="6" borderId="6" xfId="0" applyFont="1" applyFill="1" applyBorder="1" applyAlignment="1">
      <alignment horizontal="left" vertical="top"/>
    </xf>
    <xf numFmtId="0" fontId="3" fillId="6" borderId="40" xfId="0" applyFont="1" applyFill="1" applyBorder="1" applyAlignment="1">
      <alignment horizontal="left" vertical="top"/>
    </xf>
    <xf numFmtId="0" fontId="3" fillId="8" borderId="34" xfId="0" applyFont="1" applyFill="1" applyBorder="1" applyAlignment="1">
      <alignment horizontal="left" vertical="top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5" borderId="39" xfId="0" applyFont="1" applyFill="1" applyBorder="1" applyAlignment="1">
      <alignment horizontal="left" vertical="center"/>
    </xf>
    <xf numFmtId="0" fontId="3" fillId="5" borderId="6" xfId="0" applyFont="1" applyFill="1" applyBorder="1" applyAlignment="1">
      <alignment horizontal="left" vertical="center"/>
    </xf>
    <xf numFmtId="0" fontId="3" fillId="5" borderId="40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left" vertical="top" wrapText="1"/>
    </xf>
    <xf numFmtId="0" fontId="3" fillId="6" borderId="11" xfId="0" applyFont="1" applyFill="1" applyBorder="1" applyAlignment="1">
      <alignment horizontal="left" vertical="top" wrapText="1"/>
    </xf>
    <xf numFmtId="0" fontId="3" fillId="6" borderId="12" xfId="0" applyFont="1" applyFill="1" applyBorder="1" applyAlignment="1">
      <alignment horizontal="left" vertical="top" wrapText="1"/>
    </xf>
    <xf numFmtId="0" fontId="3" fillId="9" borderId="34" xfId="0" applyFont="1" applyFill="1" applyBorder="1" applyAlignment="1">
      <alignment horizontal="left" vertical="top"/>
    </xf>
    <xf numFmtId="0" fontId="3" fillId="5" borderId="10" xfId="0" applyFont="1" applyFill="1" applyBorder="1" applyAlignment="1">
      <alignment horizontal="left" vertical="center"/>
    </xf>
    <xf numFmtId="0" fontId="3" fillId="5" borderId="11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left" vertical="center"/>
    </xf>
    <xf numFmtId="0" fontId="3" fillId="0" borderId="23" xfId="0" applyFont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top" wrapText="1"/>
    </xf>
    <xf numFmtId="0" fontId="3" fillId="6" borderId="14" xfId="0" applyFont="1" applyFill="1" applyBorder="1" applyAlignment="1">
      <alignment horizontal="left" vertical="top" wrapText="1"/>
    </xf>
    <xf numFmtId="0" fontId="3" fillId="6" borderId="15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3" fillId="3" borderId="57" xfId="0" applyFont="1" applyFill="1" applyBorder="1" applyAlignment="1">
      <alignment horizontal="left" vertical="center" wrapText="1"/>
    </xf>
    <xf numFmtId="0" fontId="3" fillId="3" borderId="58" xfId="0" applyFont="1" applyFill="1" applyBorder="1" applyAlignment="1">
      <alignment horizontal="left" vertical="center" wrapText="1"/>
    </xf>
    <xf numFmtId="0" fontId="3" fillId="3" borderId="54" xfId="0" applyFont="1" applyFill="1" applyBorder="1" applyAlignment="1">
      <alignment horizontal="center" vertical="center" wrapText="1"/>
    </xf>
    <xf numFmtId="0" fontId="3" fillId="3" borderId="55" xfId="0" applyFont="1" applyFill="1" applyBorder="1" applyAlignment="1">
      <alignment horizontal="center" vertical="center" wrapText="1"/>
    </xf>
    <xf numFmtId="0" fontId="3" fillId="3" borderId="54" xfId="0" applyFont="1" applyFill="1" applyBorder="1" applyAlignment="1">
      <alignment horizontal="left" vertical="center" wrapText="1"/>
    </xf>
    <xf numFmtId="0" fontId="3" fillId="3" borderId="55" xfId="0" applyFont="1" applyFill="1" applyBorder="1" applyAlignment="1">
      <alignment horizontal="left" vertical="center" wrapText="1"/>
    </xf>
    <xf numFmtId="0" fontId="3" fillId="4" borderId="54" xfId="0" applyFont="1" applyFill="1" applyBorder="1" applyAlignment="1">
      <alignment horizontal="center" vertical="center" wrapText="1"/>
    </xf>
    <xf numFmtId="0" fontId="3" fillId="4" borderId="55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9" fillId="0" borderId="59" xfId="0" applyFont="1" applyBorder="1" applyAlignment="1">
      <alignment horizontal="left" vertical="top" wrapText="1"/>
    </xf>
    <xf numFmtId="0" fontId="6" fillId="0" borderId="51" xfId="0" applyFont="1" applyBorder="1" applyAlignment="1">
      <alignment horizontal="left" vertical="top" wrapText="1"/>
    </xf>
    <xf numFmtId="0" fontId="6" fillId="0" borderId="60" xfId="0" applyFont="1" applyBorder="1" applyAlignment="1">
      <alignment horizontal="left" vertical="top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55"/>
  <sheetViews>
    <sheetView tabSelected="1" topLeftCell="A144" zoomScale="130" zoomScaleNormal="130" workbookViewId="0">
      <selection activeCell="F155" sqref="F155"/>
    </sheetView>
  </sheetViews>
  <sheetFormatPr baseColWidth="10" defaultRowHeight="15"/>
  <cols>
    <col min="1" max="1" width="9.42578125" style="1" customWidth="1"/>
    <col min="2" max="2" width="12.42578125" style="1" customWidth="1"/>
    <col min="3" max="4" width="4.28515625" style="1" bestFit="1" customWidth="1"/>
    <col min="5" max="5" width="5.28515625" style="1" bestFit="1" customWidth="1"/>
    <col min="6" max="6" width="50.42578125" style="1" customWidth="1"/>
    <col min="7" max="7" width="13" style="1" customWidth="1"/>
    <col min="8" max="8" width="6.7109375" style="1" customWidth="1"/>
    <col min="9" max="9" width="8" style="1" customWidth="1"/>
    <col min="10" max="11" width="11.42578125" style="1"/>
    <col min="12" max="12" width="16.42578125" style="1" bestFit="1" customWidth="1"/>
    <col min="13" max="16384" width="11.42578125" style="1"/>
  </cols>
  <sheetData>
    <row r="1" spans="1:9" ht="26.25">
      <c r="A1" s="186" t="s">
        <v>0</v>
      </c>
      <c r="B1" s="187"/>
      <c r="C1" s="187"/>
      <c r="D1" s="187"/>
      <c r="E1" s="187"/>
      <c r="F1" s="187"/>
      <c r="G1" s="187"/>
      <c r="H1" s="187"/>
      <c r="I1" s="188"/>
    </row>
    <row r="2" spans="1:9" ht="95.25" customHeight="1" thickBot="1">
      <c r="A2" s="189" t="s">
        <v>161</v>
      </c>
      <c r="B2" s="190"/>
      <c r="C2" s="190"/>
      <c r="D2" s="190"/>
      <c r="E2" s="190" t="s">
        <v>162</v>
      </c>
      <c r="F2" s="190"/>
      <c r="G2" s="201" t="s">
        <v>164</v>
      </c>
      <c r="H2" s="202"/>
      <c r="I2" s="203"/>
    </row>
    <row r="3" spans="1:9" ht="24" customHeight="1">
      <c r="A3" s="191" t="s">
        <v>1</v>
      </c>
      <c r="B3" s="193" t="s">
        <v>2</v>
      </c>
      <c r="C3" s="195" t="s">
        <v>3</v>
      </c>
      <c r="D3" s="195" t="s">
        <v>4</v>
      </c>
      <c r="E3" s="195" t="s">
        <v>5</v>
      </c>
      <c r="F3" s="193" t="s">
        <v>6</v>
      </c>
      <c r="G3" s="197" t="s">
        <v>160</v>
      </c>
      <c r="H3" s="199" t="s">
        <v>7</v>
      </c>
      <c r="I3" s="200"/>
    </row>
    <row r="4" spans="1:9">
      <c r="A4" s="192"/>
      <c r="B4" s="194"/>
      <c r="C4" s="196"/>
      <c r="D4" s="196"/>
      <c r="E4" s="196"/>
      <c r="F4" s="194"/>
      <c r="G4" s="198"/>
      <c r="H4" s="8">
        <v>1</v>
      </c>
      <c r="I4" s="8">
        <v>2</v>
      </c>
    </row>
    <row r="5" spans="1:9">
      <c r="A5" s="179" t="s">
        <v>8</v>
      </c>
      <c r="B5" s="180"/>
      <c r="C5" s="180"/>
      <c r="D5" s="180"/>
      <c r="E5" s="180"/>
      <c r="F5" s="180"/>
      <c r="G5" s="180"/>
      <c r="H5" s="180"/>
      <c r="I5" s="181"/>
    </row>
    <row r="6" spans="1:9">
      <c r="A6" s="183" t="s">
        <v>9</v>
      </c>
      <c r="B6" s="184"/>
      <c r="C6" s="184"/>
      <c r="D6" s="184"/>
      <c r="E6" s="184"/>
      <c r="F6" s="184"/>
      <c r="G6" s="184"/>
      <c r="H6" s="184"/>
      <c r="I6" s="185"/>
    </row>
    <row r="7" spans="1:9">
      <c r="A7" s="9">
        <v>1</v>
      </c>
      <c r="B7" s="10" t="s">
        <v>10</v>
      </c>
      <c r="C7" s="11">
        <v>2</v>
      </c>
      <c r="D7" s="11">
        <v>3</v>
      </c>
      <c r="E7" s="11">
        <v>1</v>
      </c>
      <c r="F7" s="12" t="s">
        <v>11</v>
      </c>
      <c r="G7" s="110"/>
      <c r="H7" s="13"/>
      <c r="I7" s="14"/>
    </row>
    <row r="8" spans="1:9">
      <c r="A8" s="15">
        <v>2</v>
      </c>
      <c r="B8" s="150" t="s">
        <v>12</v>
      </c>
      <c r="C8" s="11">
        <v>2</v>
      </c>
      <c r="D8" s="16">
        <v>2</v>
      </c>
      <c r="E8" s="11">
        <v>1</v>
      </c>
      <c r="F8" s="17" t="s">
        <v>13</v>
      </c>
      <c r="G8" s="20">
        <v>95.57</v>
      </c>
      <c r="H8" s="18"/>
      <c r="I8" s="2"/>
    </row>
    <row r="9" spans="1:9" ht="22.5">
      <c r="A9" s="9">
        <v>3</v>
      </c>
      <c r="B9" s="150"/>
      <c r="C9" s="11">
        <v>2</v>
      </c>
      <c r="D9" s="16">
        <v>2</v>
      </c>
      <c r="E9" s="11">
        <v>1</v>
      </c>
      <c r="F9" s="17" t="s">
        <v>14</v>
      </c>
      <c r="G9" s="139">
        <v>442.42099999999999</v>
      </c>
      <c r="H9" s="18"/>
      <c r="I9" s="2"/>
    </row>
    <row r="10" spans="1:9" ht="22.5">
      <c r="A10" s="15">
        <v>4</v>
      </c>
      <c r="B10" s="150"/>
      <c r="C10" s="11">
        <v>2</v>
      </c>
      <c r="D10" s="16">
        <v>2</v>
      </c>
      <c r="E10" s="11">
        <v>1</v>
      </c>
      <c r="F10" s="17" t="s">
        <v>15</v>
      </c>
      <c r="G10" s="20">
        <v>80</v>
      </c>
      <c r="H10" s="18"/>
      <c r="I10" s="2"/>
    </row>
    <row r="11" spans="1:9" ht="33.75">
      <c r="A11" s="9">
        <v>5</v>
      </c>
      <c r="B11" s="150"/>
      <c r="C11" s="11">
        <v>2</v>
      </c>
      <c r="D11" s="16">
        <v>2</v>
      </c>
      <c r="E11" s="11">
        <v>1</v>
      </c>
      <c r="F11" s="17" t="s">
        <v>16</v>
      </c>
      <c r="G11" s="20">
        <v>439.90769999999998</v>
      </c>
      <c r="H11" s="18"/>
      <c r="I11" s="2"/>
    </row>
    <row r="12" spans="1:9" ht="22.5">
      <c r="A12" s="15">
        <v>6</v>
      </c>
      <c r="B12" s="150"/>
      <c r="C12" s="11">
        <v>2</v>
      </c>
      <c r="D12" s="16">
        <v>2</v>
      </c>
      <c r="E12" s="11">
        <v>1</v>
      </c>
      <c r="F12" s="17" t="s">
        <v>17</v>
      </c>
      <c r="G12" s="20">
        <v>560</v>
      </c>
      <c r="H12" s="18"/>
      <c r="I12" s="2"/>
    </row>
    <row r="13" spans="1:9" ht="22.5">
      <c r="A13" s="9">
        <v>7</v>
      </c>
      <c r="B13" s="150"/>
      <c r="C13" s="11">
        <v>2</v>
      </c>
      <c r="D13" s="16">
        <v>2</v>
      </c>
      <c r="E13" s="11">
        <v>1</v>
      </c>
      <c r="F13" s="17" t="s">
        <v>18</v>
      </c>
      <c r="G13" s="140">
        <v>0</v>
      </c>
      <c r="H13" s="18"/>
      <c r="I13" s="2"/>
    </row>
    <row r="14" spans="1:9">
      <c r="A14" s="15">
        <v>8</v>
      </c>
      <c r="B14" s="150"/>
      <c r="C14" s="11">
        <v>2</v>
      </c>
      <c r="D14" s="16">
        <v>2</v>
      </c>
      <c r="E14" s="11">
        <v>1</v>
      </c>
      <c r="F14" s="17" t="s">
        <v>19</v>
      </c>
      <c r="G14" s="20">
        <v>36</v>
      </c>
      <c r="H14" s="18"/>
      <c r="I14" s="2"/>
    </row>
    <row r="15" spans="1:9">
      <c r="A15" s="9">
        <v>9</v>
      </c>
      <c r="B15" s="150"/>
      <c r="C15" s="11">
        <v>2</v>
      </c>
      <c r="D15" s="16">
        <v>2</v>
      </c>
      <c r="E15" s="11">
        <v>1</v>
      </c>
      <c r="F15" s="17" t="s">
        <v>20</v>
      </c>
      <c r="G15" s="20">
        <v>1366</v>
      </c>
      <c r="H15" s="18"/>
      <c r="I15" s="2"/>
    </row>
    <row r="16" spans="1:9" ht="22.5">
      <c r="A16" s="15">
        <v>10</v>
      </c>
      <c r="B16" s="150"/>
      <c r="C16" s="11">
        <v>2</v>
      </c>
      <c r="D16" s="16">
        <v>2</v>
      </c>
      <c r="E16" s="11">
        <v>1</v>
      </c>
      <c r="F16" s="17" t="s">
        <v>21</v>
      </c>
      <c r="G16" s="20">
        <v>1027.2</v>
      </c>
      <c r="H16" s="18"/>
      <c r="I16" s="2"/>
    </row>
    <row r="17" spans="1:9">
      <c r="A17" s="9">
        <v>11</v>
      </c>
      <c r="B17" s="150"/>
      <c r="C17" s="11">
        <v>2</v>
      </c>
      <c r="D17" s="16">
        <v>2</v>
      </c>
      <c r="E17" s="11">
        <v>1</v>
      </c>
      <c r="F17" s="17" t="s">
        <v>22</v>
      </c>
      <c r="G17" s="20">
        <v>760</v>
      </c>
      <c r="H17" s="18"/>
      <c r="I17" s="2"/>
    </row>
    <row r="18" spans="1:9">
      <c r="A18" s="15">
        <v>12</v>
      </c>
      <c r="B18" s="19" t="s">
        <v>23</v>
      </c>
      <c r="C18" s="11">
        <v>2</v>
      </c>
      <c r="D18" s="16">
        <v>2</v>
      </c>
      <c r="E18" s="11">
        <v>1</v>
      </c>
      <c r="F18" s="17" t="s">
        <v>24</v>
      </c>
      <c r="G18" s="20">
        <v>413.28</v>
      </c>
      <c r="H18" s="21"/>
      <c r="I18" s="2"/>
    </row>
    <row r="19" spans="1:9" ht="22.5">
      <c r="A19" s="9">
        <v>13</v>
      </c>
      <c r="B19" s="19" t="s">
        <v>25</v>
      </c>
      <c r="C19" s="11">
        <v>2</v>
      </c>
      <c r="D19" s="16">
        <v>2</v>
      </c>
      <c r="E19" s="11">
        <v>1</v>
      </c>
      <c r="F19" s="17" t="s">
        <v>26</v>
      </c>
      <c r="G19" s="20">
        <v>98.4</v>
      </c>
      <c r="H19" s="18"/>
      <c r="I19" s="2"/>
    </row>
    <row r="20" spans="1:9" ht="22.5">
      <c r="A20" s="15">
        <v>14</v>
      </c>
      <c r="B20" s="150" t="s">
        <v>27</v>
      </c>
      <c r="C20" s="11">
        <v>2</v>
      </c>
      <c r="D20" s="16">
        <v>2</v>
      </c>
      <c r="E20" s="11">
        <v>1</v>
      </c>
      <c r="F20" s="17" t="s">
        <v>28</v>
      </c>
      <c r="G20" s="20">
        <v>53.82</v>
      </c>
      <c r="H20" s="18"/>
      <c r="I20" s="2"/>
    </row>
    <row r="21" spans="1:9">
      <c r="A21" s="9">
        <v>15</v>
      </c>
      <c r="B21" s="150"/>
      <c r="C21" s="11">
        <v>2</v>
      </c>
      <c r="D21" s="16">
        <v>2</v>
      </c>
      <c r="E21" s="11">
        <v>1</v>
      </c>
      <c r="F21" s="17" t="s">
        <v>29</v>
      </c>
      <c r="G21" s="20">
        <v>74.14</v>
      </c>
      <c r="H21" s="18"/>
      <c r="I21" s="2"/>
    </row>
    <row r="22" spans="1:9" ht="22.5">
      <c r="A22" s="15">
        <v>16</v>
      </c>
      <c r="B22" s="150"/>
      <c r="C22" s="11">
        <v>2</v>
      </c>
      <c r="D22" s="16">
        <v>2</v>
      </c>
      <c r="E22" s="11">
        <v>1</v>
      </c>
      <c r="F22" s="17" t="s">
        <v>30</v>
      </c>
      <c r="G22" s="20">
        <v>17.43</v>
      </c>
      <c r="H22" s="18"/>
      <c r="I22" s="2"/>
    </row>
    <row r="23" spans="1:9" ht="22.5">
      <c r="A23" s="9">
        <v>17</v>
      </c>
      <c r="B23" s="182"/>
      <c r="C23" s="11">
        <v>2</v>
      </c>
      <c r="D23" s="16">
        <v>2</v>
      </c>
      <c r="E23" s="11">
        <v>1</v>
      </c>
      <c r="F23" s="22" t="s">
        <v>31</v>
      </c>
      <c r="G23" s="137">
        <v>196.8</v>
      </c>
      <c r="H23" s="23"/>
      <c r="I23" s="2"/>
    </row>
    <row r="24" spans="1:9">
      <c r="A24" s="141" t="s">
        <v>32</v>
      </c>
      <c r="B24" s="142"/>
      <c r="C24" s="142"/>
      <c r="D24" s="142"/>
      <c r="E24" s="142"/>
      <c r="F24" s="142"/>
      <c r="G24" s="24">
        <f>SUM(G7:G23)</f>
        <v>5660.9686999999994</v>
      </c>
      <c r="H24" s="25">
        <f>G24/G39</f>
        <v>0.59303186119788887</v>
      </c>
      <c r="I24" s="26">
        <f>G24/G151</f>
        <v>0.14300330600486508</v>
      </c>
    </row>
    <row r="25" spans="1:9">
      <c r="A25" s="175" t="s">
        <v>33</v>
      </c>
      <c r="B25" s="176"/>
      <c r="C25" s="176"/>
      <c r="D25" s="176"/>
      <c r="E25" s="176"/>
      <c r="F25" s="176"/>
      <c r="G25" s="176"/>
      <c r="H25" s="176"/>
      <c r="I25" s="177"/>
    </row>
    <row r="26" spans="1:9">
      <c r="A26" s="27">
        <v>1</v>
      </c>
      <c r="B26" s="28" t="s">
        <v>10</v>
      </c>
      <c r="C26" s="28">
        <v>2</v>
      </c>
      <c r="D26" s="28">
        <v>3</v>
      </c>
      <c r="E26" s="28">
        <v>1</v>
      </c>
      <c r="F26" s="12" t="s">
        <v>34</v>
      </c>
      <c r="G26" s="110"/>
      <c r="H26" s="13"/>
      <c r="I26" s="14"/>
    </row>
    <row r="27" spans="1:9">
      <c r="A27" s="29">
        <v>2</v>
      </c>
      <c r="B27" s="30" t="s">
        <v>35</v>
      </c>
      <c r="C27" s="28">
        <v>2</v>
      </c>
      <c r="D27" s="30">
        <v>2</v>
      </c>
      <c r="E27" s="30">
        <v>1</v>
      </c>
      <c r="F27" s="22" t="s">
        <v>36</v>
      </c>
      <c r="G27" s="138">
        <v>68.5</v>
      </c>
      <c r="H27" s="31"/>
      <c r="I27" s="32"/>
    </row>
    <row r="28" spans="1:9">
      <c r="A28" s="141" t="s">
        <v>37</v>
      </c>
      <c r="B28" s="142"/>
      <c r="C28" s="142"/>
      <c r="D28" s="142"/>
      <c r="E28" s="142"/>
      <c r="F28" s="142"/>
      <c r="G28" s="33">
        <f>SUM(G26:G27)</f>
        <v>68.5</v>
      </c>
      <c r="H28" s="34">
        <f>G28/G39</f>
        <v>7.1759242357329039E-3</v>
      </c>
      <c r="I28" s="26">
        <f>G28/G151</f>
        <v>1.7303975662916595E-3</v>
      </c>
    </row>
    <row r="29" spans="1:9">
      <c r="A29" s="175" t="s">
        <v>38</v>
      </c>
      <c r="B29" s="176"/>
      <c r="C29" s="176"/>
      <c r="D29" s="176"/>
      <c r="E29" s="176"/>
      <c r="F29" s="176"/>
      <c r="G29" s="176"/>
      <c r="H29" s="176"/>
      <c r="I29" s="177"/>
    </row>
    <row r="30" spans="1:9">
      <c r="A30" s="27">
        <v>1</v>
      </c>
      <c r="B30" s="156" t="s">
        <v>25</v>
      </c>
      <c r="C30" s="28">
        <v>2</v>
      </c>
      <c r="D30" s="28">
        <v>2</v>
      </c>
      <c r="E30" s="28">
        <v>1</v>
      </c>
      <c r="F30" s="12" t="s">
        <v>39</v>
      </c>
      <c r="G30" s="135">
        <v>100</v>
      </c>
      <c r="H30" s="35"/>
      <c r="I30" s="2"/>
    </row>
    <row r="31" spans="1:9" ht="22.5">
      <c r="A31" s="36">
        <v>2</v>
      </c>
      <c r="B31" s="155"/>
      <c r="C31" s="28">
        <v>2</v>
      </c>
      <c r="D31" s="28">
        <v>2</v>
      </c>
      <c r="E31" s="28">
        <v>1</v>
      </c>
      <c r="F31" s="17" t="s">
        <v>40</v>
      </c>
      <c r="G31" s="136">
        <v>1441.4</v>
      </c>
      <c r="H31" s="18"/>
      <c r="I31" s="2"/>
    </row>
    <row r="32" spans="1:9" ht="22.5">
      <c r="A32" s="27">
        <v>3</v>
      </c>
      <c r="B32" s="157"/>
      <c r="C32" s="28">
        <v>2</v>
      </c>
      <c r="D32" s="28">
        <v>2</v>
      </c>
      <c r="E32" s="28">
        <v>1</v>
      </c>
      <c r="F32" s="22" t="s">
        <v>41</v>
      </c>
      <c r="G32" s="137">
        <v>590</v>
      </c>
      <c r="H32" s="23"/>
      <c r="I32" s="2"/>
    </row>
    <row r="33" spans="1:14">
      <c r="A33" s="141" t="s">
        <v>42</v>
      </c>
      <c r="B33" s="142"/>
      <c r="C33" s="142"/>
      <c r="D33" s="142"/>
      <c r="E33" s="142"/>
      <c r="F33" s="142"/>
      <c r="G33" s="33">
        <f>SUM(G30:G32)</f>
        <v>2131.4</v>
      </c>
      <c r="H33" s="37">
        <f>G33/G39</f>
        <v>0.22328123965023522</v>
      </c>
      <c r="I33" s="38">
        <f>G33/G151</f>
        <v>5.3841888653927639E-2</v>
      </c>
    </row>
    <row r="34" spans="1:14">
      <c r="A34" s="152" t="s">
        <v>43</v>
      </c>
      <c r="B34" s="153"/>
      <c r="C34" s="153"/>
      <c r="D34" s="153"/>
      <c r="E34" s="153"/>
      <c r="F34" s="153"/>
      <c r="G34" s="153"/>
      <c r="H34" s="153"/>
      <c r="I34" s="154"/>
    </row>
    <row r="35" spans="1:14">
      <c r="A35" s="9">
        <v>1</v>
      </c>
      <c r="B35" s="11" t="s">
        <v>25</v>
      </c>
      <c r="C35" s="11">
        <v>2</v>
      </c>
      <c r="D35" s="11">
        <v>2</v>
      </c>
      <c r="E35" s="11">
        <v>1</v>
      </c>
      <c r="F35" s="12" t="s">
        <v>44</v>
      </c>
      <c r="G35" s="115">
        <v>245.9</v>
      </c>
      <c r="H35" s="86"/>
      <c r="I35" s="2"/>
    </row>
    <row r="36" spans="1:14" ht="22.5">
      <c r="A36" s="36">
        <v>2</v>
      </c>
      <c r="B36" s="155" t="s">
        <v>45</v>
      </c>
      <c r="C36" s="11">
        <v>2</v>
      </c>
      <c r="D36" s="11">
        <v>2</v>
      </c>
      <c r="E36" s="11">
        <v>1</v>
      </c>
      <c r="F36" s="17" t="s">
        <v>46</v>
      </c>
      <c r="G36" s="120">
        <v>943.44</v>
      </c>
      <c r="H36" s="87"/>
      <c r="I36" s="2"/>
    </row>
    <row r="37" spans="1:14" ht="22.5">
      <c r="A37" s="29">
        <v>3</v>
      </c>
      <c r="B37" s="157"/>
      <c r="C37" s="11">
        <v>2</v>
      </c>
      <c r="D37" s="11">
        <v>2</v>
      </c>
      <c r="E37" s="11">
        <v>1</v>
      </c>
      <c r="F37" s="22" t="s">
        <v>47</v>
      </c>
      <c r="G37" s="121">
        <v>495.6</v>
      </c>
      <c r="H37" s="88"/>
      <c r="I37" s="2"/>
    </row>
    <row r="38" spans="1:14">
      <c r="A38" s="141" t="s">
        <v>48</v>
      </c>
      <c r="B38" s="142"/>
      <c r="C38" s="142"/>
      <c r="D38" s="142"/>
      <c r="E38" s="142"/>
      <c r="F38" s="168"/>
      <c r="G38" s="39">
        <f>SUM(G35:G37)</f>
        <v>1684.94</v>
      </c>
      <c r="H38" s="37">
        <f>G38/G39</f>
        <v>0.17651097491614307</v>
      </c>
      <c r="I38" s="38">
        <f>G38/G151</f>
        <v>4.256373832624042E-2</v>
      </c>
    </row>
    <row r="39" spans="1:14">
      <c r="A39" s="144" t="s">
        <v>49</v>
      </c>
      <c r="B39" s="145"/>
      <c r="C39" s="145"/>
      <c r="D39" s="145"/>
      <c r="E39" s="145"/>
      <c r="F39" s="178"/>
      <c r="G39" s="40">
        <f>G38+G33+G28+G24</f>
        <v>9545.8086999999996</v>
      </c>
      <c r="H39" s="41">
        <v>1</v>
      </c>
      <c r="I39" s="42">
        <f>G39/G151</f>
        <v>0.2411393305513248</v>
      </c>
    </row>
    <row r="40" spans="1:14">
      <c r="A40" s="179" t="s">
        <v>50</v>
      </c>
      <c r="B40" s="180"/>
      <c r="C40" s="180"/>
      <c r="D40" s="180"/>
      <c r="E40" s="180"/>
      <c r="F40" s="180"/>
      <c r="G40" s="180"/>
      <c r="H40" s="180"/>
      <c r="I40" s="181"/>
    </row>
    <row r="41" spans="1:14">
      <c r="A41" s="152" t="s">
        <v>51</v>
      </c>
      <c r="B41" s="153"/>
      <c r="C41" s="153"/>
      <c r="D41" s="153"/>
      <c r="E41" s="153"/>
      <c r="F41" s="153"/>
      <c r="G41" s="153"/>
      <c r="H41" s="153"/>
      <c r="I41" s="154"/>
    </row>
    <row r="42" spans="1:14">
      <c r="A42" s="43">
        <v>1</v>
      </c>
      <c r="B42" s="169" t="s">
        <v>10</v>
      </c>
      <c r="C42" s="28">
        <v>2</v>
      </c>
      <c r="D42" s="28">
        <v>3</v>
      </c>
      <c r="E42" s="28">
        <v>1</v>
      </c>
      <c r="F42" s="12" t="s">
        <v>52</v>
      </c>
      <c r="G42" s="115"/>
      <c r="H42" s="89"/>
      <c r="I42" s="14"/>
      <c r="N42" s="103"/>
    </row>
    <row r="43" spans="1:14">
      <c r="A43" s="36">
        <v>2</v>
      </c>
      <c r="B43" s="170"/>
      <c r="C43" s="28">
        <v>2</v>
      </c>
      <c r="D43" s="28">
        <v>3</v>
      </c>
      <c r="E43" s="28">
        <v>1</v>
      </c>
      <c r="F43" s="17" t="s">
        <v>53</v>
      </c>
      <c r="G43" s="91"/>
      <c r="H43" s="90"/>
      <c r="I43" s="2"/>
    </row>
    <row r="44" spans="1:14">
      <c r="A44" s="43">
        <v>3</v>
      </c>
      <c r="B44" s="170"/>
      <c r="C44" s="28">
        <v>2</v>
      </c>
      <c r="D44" s="28">
        <v>3</v>
      </c>
      <c r="E44" s="28">
        <v>1</v>
      </c>
      <c r="F44" s="17" t="s">
        <v>54</v>
      </c>
      <c r="G44" s="91"/>
      <c r="H44" s="90"/>
      <c r="I44" s="2"/>
    </row>
    <row r="45" spans="1:14">
      <c r="A45" s="36">
        <v>4</v>
      </c>
      <c r="B45" s="171"/>
      <c r="C45" s="28">
        <v>2</v>
      </c>
      <c r="D45" s="28">
        <v>1</v>
      </c>
      <c r="E45" s="28">
        <v>1</v>
      </c>
      <c r="F45" s="17" t="s">
        <v>55</v>
      </c>
      <c r="G45" s="91"/>
      <c r="H45" s="90"/>
      <c r="I45" s="2"/>
    </row>
    <row r="46" spans="1:14">
      <c r="A46" s="43">
        <v>5</v>
      </c>
      <c r="B46" s="44" t="s">
        <v>23</v>
      </c>
      <c r="C46" s="28">
        <v>2</v>
      </c>
      <c r="D46" s="45">
        <v>2</v>
      </c>
      <c r="E46" s="45">
        <v>1</v>
      </c>
      <c r="F46" s="17" t="s">
        <v>56</v>
      </c>
      <c r="G46" s="92">
        <v>1191.8352</v>
      </c>
      <c r="H46" s="90"/>
      <c r="I46" s="2"/>
    </row>
    <row r="47" spans="1:14" ht="22.5">
      <c r="A47" s="36">
        <v>6</v>
      </c>
      <c r="B47" s="44" t="s">
        <v>57</v>
      </c>
      <c r="C47" s="28">
        <v>2</v>
      </c>
      <c r="D47" s="45">
        <v>2</v>
      </c>
      <c r="E47" s="45">
        <v>1</v>
      </c>
      <c r="F47" s="17" t="s">
        <v>58</v>
      </c>
      <c r="G47" s="92">
        <v>600</v>
      </c>
      <c r="H47" s="90"/>
      <c r="I47" s="2"/>
    </row>
    <row r="48" spans="1:14">
      <c r="A48" s="43">
        <v>7</v>
      </c>
      <c r="B48" s="44" t="s">
        <v>45</v>
      </c>
      <c r="C48" s="28">
        <v>2</v>
      </c>
      <c r="D48" s="45">
        <v>2</v>
      </c>
      <c r="E48" s="45">
        <v>1</v>
      </c>
      <c r="F48" s="17" t="s">
        <v>59</v>
      </c>
      <c r="G48" s="92">
        <v>144.12</v>
      </c>
      <c r="H48" s="90"/>
      <c r="I48" s="2"/>
    </row>
    <row r="49" spans="1:9">
      <c r="A49" s="36">
        <v>8</v>
      </c>
      <c r="B49" s="44" t="s">
        <v>60</v>
      </c>
      <c r="C49" s="28">
        <v>2</v>
      </c>
      <c r="D49" s="45">
        <v>2</v>
      </c>
      <c r="E49" s="45">
        <v>1</v>
      </c>
      <c r="F49" s="17" t="s">
        <v>61</v>
      </c>
      <c r="G49" s="92">
        <v>5000</v>
      </c>
      <c r="H49" s="90"/>
      <c r="I49" s="2"/>
    </row>
    <row r="50" spans="1:9">
      <c r="A50" s="43">
        <v>9</v>
      </c>
      <c r="B50" s="46" t="s">
        <v>62</v>
      </c>
      <c r="C50" s="28">
        <v>2</v>
      </c>
      <c r="D50" s="45">
        <v>2</v>
      </c>
      <c r="E50" s="45">
        <v>1</v>
      </c>
      <c r="F50" s="22" t="s">
        <v>63</v>
      </c>
      <c r="G50" s="133">
        <v>2017.9495999999999</v>
      </c>
      <c r="H50" s="93"/>
      <c r="I50" s="2"/>
    </row>
    <row r="51" spans="1:9">
      <c r="A51" s="141" t="s">
        <v>32</v>
      </c>
      <c r="B51" s="142"/>
      <c r="C51" s="142"/>
      <c r="D51" s="142"/>
      <c r="E51" s="142"/>
      <c r="F51" s="142"/>
      <c r="G51" s="98">
        <f>SUM(G42:G50)</f>
        <v>8953.9048000000003</v>
      </c>
      <c r="H51" s="97">
        <f>G51/G58</f>
        <v>1</v>
      </c>
      <c r="I51" s="105">
        <f>G51/G151</f>
        <v>0.22618708138287896</v>
      </c>
    </row>
    <row r="52" spans="1:9">
      <c r="A52" s="165" t="s">
        <v>64</v>
      </c>
      <c r="B52" s="166"/>
      <c r="C52" s="166"/>
      <c r="D52" s="166"/>
      <c r="E52" s="166"/>
      <c r="F52" s="166"/>
      <c r="G52" s="166"/>
      <c r="H52" s="166"/>
      <c r="I52" s="167"/>
    </row>
    <row r="53" spans="1:9">
      <c r="A53" s="47">
        <v>1</v>
      </c>
      <c r="B53" s="48"/>
      <c r="C53" s="49"/>
      <c r="D53" s="49"/>
      <c r="E53" s="49"/>
      <c r="F53" s="50"/>
      <c r="G53" s="51">
        <v>0</v>
      </c>
      <c r="H53" s="112"/>
      <c r="I53" s="52"/>
    </row>
    <row r="54" spans="1:9">
      <c r="A54" s="160" t="s">
        <v>37</v>
      </c>
      <c r="B54" s="161"/>
      <c r="C54" s="161"/>
      <c r="D54" s="161"/>
      <c r="E54" s="161"/>
      <c r="F54" s="161"/>
      <c r="G54" s="125">
        <v>0</v>
      </c>
      <c r="H54" s="127">
        <v>0</v>
      </c>
      <c r="I54" s="128"/>
    </row>
    <row r="55" spans="1:9">
      <c r="A55" s="165" t="s">
        <v>65</v>
      </c>
      <c r="B55" s="166"/>
      <c r="C55" s="166"/>
      <c r="D55" s="166"/>
      <c r="E55" s="166"/>
      <c r="F55" s="166"/>
      <c r="G55" s="166"/>
      <c r="H55" s="166"/>
      <c r="I55" s="167"/>
    </row>
    <row r="56" spans="1:9">
      <c r="A56" s="54">
        <v>1</v>
      </c>
      <c r="B56" s="55"/>
      <c r="C56" s="56"/>
      <c r="D56" s="57"/>
      <c r="E56" s="57"/>
      <c r="F56" s="57"/>
      <c r="G56" s="134">
        <v>0</v>
      </c>
      <c r="H56" s="112"/>
      <c r="I56" s="52"/>
    </row>
    <row r="57" spans="1:9">
      <c r="A57" s="141" t="s">
        <v>42</v>
      </c>
      <c r="B57" s="142"/>
      <c r="C57" s="142"/>
      <c r="D57" s="142"/>
      <c r="E57" s="142"/>
      <c r="F57" s="142"/>
      <c r="G57" s="125">
        <v>0</v>
      </c>
      <c r="H57" s="129">
        <v>0</v>
      </c>
      <c r="I57" s="128"/>
    </row>
    <row r="58" spans="1:9">
      <c r="A58" s="144" t="s">
        <v>66</v>
      </c>
      <c r="B58" s="145"/>
      <c r="C58" s="145"/>
      <c r="D58" s="145"/>
      <c r="E58" s="145"/>
      <c r="F58" s="145"/>
      <c r="G58" s="132">
        <f>G57+G54+G51</f>
        <v>8953.9048000000003</v>
      </c>
      <c r="H58" s="130">
        <v>1</v>
      </c>
      <c r="I58" s="131">
        <f>G58/G151</f>
        <v>0.22618708138287896</v>
      </c>
    </row>
    <row r="59" spans="1:9">
      <c r="A59" s="172" t="s">
        <v>67</v>
      </c>
      <c r="B59" s="173"/>
      <c r="C59" s="173"/>
      <c r="D59" s="173"/>
      <c r="E59" s="173"/>
      <c r="F59" s="173"/>
      <c r="G59" s="173"/>
      <c r="H59" s="173"/>
      <c r="I59" s="174"/>
    </row>
    <row r="60" spans="1:9">
      <c r="A60" s="165" t="s">
        <v>68</v>
      </c>
      <c r="B60" s="166"/>
      <c r="C60" s="166"/>
      <c r="D60" s="166"/>
      <c r="E60" s="166"/>
      <c r="F60" s="166"/>
      <c r="G60" s="166"/>
      <c r="H60" s="166"/>
      <c r="I60" s="167"/>
    </row>
    <row r="61" spans="1:9" ht="22.5">
      <c r="A61" s="58">
        <v>1</v>
      </c>
      <c r="B61" s="44" t="s">
        <v>12</v>
      </c>
      <c r="C61" s="44">
        <v>2</v>
      </c>
      <c r="D61" s="44">
        <v>3</v>
      </c>
      <c r="E61" s="44">
        <v>1</v>
      </c>
      <c r="F61" s="55" t="s">
        <v>69</v>
      </c>
      <c r="G61" s="117">
        <v>483.39839999999998</v>
      </c>
      <c r="H61" s="118"/>
      <c r="I61" s="106"/>
    </row>
    <row r="62" spans="1:9">
      <c r="A62" s="160" t="s">
        <v>32</v>
      </c>
      <c r="B62" s="161"/>
      <c r="C62" s="161"/>
      <c r="D62" s="161"/>
      <c r="E62" s="161"/>
      <c r="F62" s="161"/>
      <c r="G62" s="96">
        <f>G61</f>
        <v>483.39839999999998</v>
      </c>
      <c r="H62" s="97">
        <f>G62/G150</f>
        <v>2.2924473458244794E-2</v>
      </c>
      <c r="I62" s="105"/>
    </row>
    <row r="63" spans="1:9">
      <c r="A63" s="152" t="s">
        <v>70</v>
      </c>
      <c r="B63" s="153"/>
      <c r="C63" s="153"/>
      <c r="D63" s="153"/>
      <c r="E63" s="153"/>
      <c r="F63" s="153"/>
      <c r="G63" s="153"/>
      <c r="H63" s="153"/>
      <c r="I63" s="154"/>
    </row>
    <row r="64" spans="1:9" ht="22.5">
      <c r="A64" s="59">
        <v>1</v>
      </c>
      <c r="B64" s="44" t="s">
        <v>10</v>
      </c>
      <c r="C64" s="44">
        <v>2</v>
      </c>
      <c r="D64" s="44">
        <v>2</v>
      </c>
      <c r="E64" s="44">
        <v>1</v>
      </c>
      <c r="F64" s="60" t="s">
        <v>71</v>
      </c>
      <c r="G64" s="111"/>
      <c r="H64" s="112"/>
      <c r="I64" s="2"/>
    </row>
    <row r="65" spans="1:9">
      <c r="A65" s="141" t="s">
        <v>37</v>
      </c>
      <c r="B65" s="142"/>
      <c r="C65" s="142"/>
      <c r="D65" s="142"/>
      <c r="E65" s="142"/>
      <c r="F65" s="168"/>
      <c r="G65" s="53"/>
      <c r="H65" s="114"/>
      <c r="I65" s="38"/>
    </row>
    <row r="66" spans="1:9">
      <c r="A66" s="152" t="s">
        <v>72</v>
      </c>
      <c r="B66" s="153"/>
      <c r="C66" s="153"/>
      <c r="D66" s="153"/>
      <c r="E66" s="153"/>
      <c r="F66" s="153"/>
      <c r="G66" s="153"/>
      <c r="H66" s="153"/>
      <c r="I66" s="154"/>
    </row>
    <row r="67" spans="1:9">
      <c r="A67" s="27">
        <v>1</v>
      </c>
      <c r="B67" s="156" t="s">
        <v>10</v>
      </c>
      <c r="C67" s="28">
        <v>2</v>
      </c>
      <c r="D67" s="28">
        <v>3</v>
      </c>
      <c r="E67" s="61">
        <v>1</v>
      </c>
      <c r="F67" s="12" t="s">
        <v>73</v>
      </c>
      <c r="G67" s="110"/>
      <c r="H67" s="86"/>
      <c r="I67" s="104"/>
    </row>
    <row r="68" spans="1:9">
      <c r="A68" s="36">
        <v>2</v>
      </c>
      <c r="B68" s="155"/>
      <c r="C68" s="28">
        <v>2</v>
      </c>
      <c r="D68" s="28">
        <v>3</v>
      </c>
      <c r="E68" s="61">
        <v>1</v>
      </c>
      <c r="F68" s="17" t="s">
        <v>74</v>
      </c>
      <c r="G68" s="94"/>
      <c r="H68" s="87"/>
      <c r="I68" s="104"/>
    </row>
    <row r="69" spans="1:9">
      <c r="A69" s="27">
        <v>3</v>
      </c>
      <c r="B69" s="155"/>
      <c r="C69" s="28">
        <v>2</v>
      </c>
      <c r="D69" s="28">
        <v>3</v>
      </c>
      <c r="E69" s="61">
        <v>1</v>
      </c>
      <c r="F69" s="17" t="s">
        <v>75</v>
      </c>
      <c r="G69" s="94"/>
      <c r="H69" s="87"/>
      <c r="I69" s="104"/>
    </row>
    <row r="70" spans="1:9">
      <c r="A70" s="36">
        <v>4</v>
      </c>
      <c r="B70" s="62"/>
      <c r="C70" s="28"/>
      <c r="D70" s="28"/>
      <c r="E70" s="61"/>
      <c r="F70" s="17" t="s">
        <v>76</v>
      </c>
      <c r="G70" s="94">
        <v>1040</v>
      </c>
      <c r="H70" s="87"/>
      <c r="I70" s="104"/>
    </row>
    <row r="71" spans="1:9" ht="22.5">
      <c r="A71" s="27">
        <v>5</v>
      </c>
      <c r="B71" s="163" t="s">
        <v>23</v>
      </c>
      <c r="C71" s="28">
        <v>2</v>
      </c>
      <c r="D71" s="28">
        <v>2</v>
      </c>
      <c r="E71" s="61">
        <v>1</v>
      </c>
      <c r="F71" s="63" t="s">
        <v>77</v>
      </c>
      <c r="G71" s="20">
        <v>959.4</v>
      </c>
      <c r="H71" s="90"/>
      <c r="I71" s="104"/>
    </row>
    <row r="72" spans="1:9" ht="22.5">
      <c r="A72" s="36">
        <v>6</v>
      </c>
      <c r="B72" s="164"/>
      <c r="C72" s="28">
        <v>2</v>
      </c>
      <c r="D72" s="28">
        <v>2</v>
      </c>
      <c r="E72" s="61">
        <v>1</v>
      </c>
      <c r="F72" s="64" t="s">
        <v>78</v>
      </c>
      <c r="G72" s="95">
        <v>145</v>
      </c>
      <c r="H72" s="93"/>
      <c r="I72" s="104"/>
    </row>
    <row r="73" spans="1:9">
      <c r="A73" s="141" t="s">
        <v>42</v>
      </c>
      <c r="B73" s="142"/>
      <c r="C73" s="142"/>
      <c r="D73" s="142"/>
      <c r="E73" s="142"/>
      <c r="F73" s="142"/>
      <c r="G73" s="24">
        <f>SUM(G67:G72)</f>
        <v>2144.4</v>
      </c>
      <c r="H73" s="113">
        <f>G73/G150</f>
        <v>0.10169508398012932</v>
      </c>
      <c r="I73" s="105">
        <f>G73/G151</f>
        <v>5.4170285272347948E-2</v>
      </c>
    </row>
    <row r="74" spans="1:9">
      <c r="A74" s="152" t="s">
        <v>79</v>
      </c>
      <c r="B74" s="153"/>
      <c r="C74" s="153"/>
      <c r="D74" s="153"/>
      <c r="E74" s="153"/>
      <c r="F74" s="153"/>
      <c r="G74" s="153"/>
      <c r="H74" s="153"/>
      <c r="I74" s="154"/>
    </row>
    <row r="75" spans="1:9">
      <c r="A75" s="59">
        <v>1</v>
      </c>
      <c r="B75" s="65"/>
      <c r="C75" s="66"/>
      <c r="D75" s="67"/>
      <c r="E75" s="68"/>
      <c r="F75" s="69"/>
      <c r="G75" s="111"/>
      <c r="H75" s="112"/>
      <c r="I75" s="2"/>
    </row>
    <row r="76" spans="1:9">
      <c r="A76" s="160" t="s">
        <v>48</v>
      </c>
      <c r="B76" s="161"/>
      <c r="C76" s="161"/>
      <c r="D76" s="161"/>
      <c r="E76" s="161"/>
      <c r="F76" s="161"/>
      <c r="G76" s="99">
        <v>0</v>
      </c>
      <c r="H76" s="113">
        <v>0</v>
      </c>
      <c r="I76" s="38"/>
    </row>
    <row r="77" spans="1:9">
      <c r="A77" s="165" t="s">
        <v>80</v>
      </c>
      <c r="B77" s="166"/>
      <c r="C77" s="166"/>
      <c r="D77" s="166"/>
      <c r="E77" s="166"/>
      <c r="F77" s="166"/>
      <c r="G77" s="166"/>
      <c r="H77" s="166"/>
      <c r="I77" s="167"/>
    </row>
    <row r="78" spans="1:9">
      <c r="A78" s="47">
        <v>1</v>
      </c>
      <c r="B78" s="48"/>
      <c r="C78" s="70"/>
      <c r="D78" s="70"/>
      <c r="E78" s="70"/>
      <c r="F78" s="71"/>
      <c r="G78" s="111"/>
      <c r="H78" s="112"/>
      <c r="I78" s="52"/>
    </row>
    <row r="79" spans="1:9">
      <c r="A79" s="160" t="s">
        <v>81</v>
      </c>
      <c r="B79" s="161"/>
      <c r="C79" s="161"/>
      <c r="D79" s="161"/>
      <c r="E79" s="161"/>
      <c r="F79" s="161"/>
      <c r="G79" s="53"/>
      <c r="H79" s="114"/>
      <c r="I79" s="38"/>
    </row>
    <row r="80" spans="1:9">
      <c r="A80" s="152" t="s">
        <v>82</v>
      </c>
      <c r="B80" s="153"/>
      <c r="C80" s="153"/>
      <c r="D80" s="153"/>
      <c r="E80" s="153"/>
      <c r="F80" s="153"/>
      <c r="G80" s="153"/>
      <c r="H80" s="153"/>
      <c r="I80" s="154"/>
    </row>
    <row r="81" spans="1:12">
      <c r="A81" s="27">
        <v>1</v>
      </c>
      <c r="B81" s="28" t="s">
        <v>10</v>
      </c>
      <c r="C81" s="28">
        <v>2</v>
      </c>
      <c r="D81" s="28">
        <v>3</v>
      </c>
      <c r="E81" s="28">
        <v>1</v>
      </c>
      <c r="F81" s="72" t="s">
        <v>83</v>
      </c>
      <c r="G81" s="115"/>
      <c r="H81" s="86"/>
      <c r="I81" s="2"/>
    </row>
    <row r="82" spans="1:12" ht="22.5">
      <c r="A82" s="36">
        <v>2</v>
      </c>
      <c r="B82" s="45" t="s">
        <v>57</v>
      </c>
      <c r="C82" s="28">
        <v>2</v>
      </c>
      <c r="D82" s="45">
        <v>1</v>
      </c>
      <c r="E82" s="28">
        <v>1</v>
      </c>
      <c r="F82" s="63" t="s">
        <v>84</v>
      </c>
      <c r="G82" s="91">
        <v>1550</v>
      </c>
      <c r="H82" s="87"/>
      <c r="I82" s="2"/>
    </row>
    <row r="83" spans="1:12" ht="33.75">
      <c r="A83" s="73">
        <v>3</v>
      </c>
      <c r="B83" s="74" t="s">
        <v>85</v>
      </c>
      <c r="C83" s="28">
        <v>2</v>
      </c>
      <c r="D83" s="45">
        <v>1</v>
      </c>
      <c r="E83" s="28">
        <v>1</v>
      </c>
      <c r="F83" s="75" t="s">
        <v>86</v>
      </c>
      <c r="G83" s="116">
        <v>49.2</v>
      </c>
      <c r="H83" s="88"/>
      <c r="I83" s="2"/>
    </row>
    <row r="84" spans="1:12">
      <c r="A84" s="141" t="s">
        <v>87</v>
      </c>
      <c r="B84" s="142"/>
      <c r="C84" s="142"/>
      <c r="D84" s="142"/>
      <c r="E84" s="142"/>
      <c r="F84" s="168"/>
      <c r="G84" s="99">
        <f>SUM(G81:G83)</f>
        <v>1599.2</v>
      </c>
      <c r="H84" s="113">
        <f>G84/G150</f>
        <v>7.5839758580965672E-2</v>
      </c>
      <c r="I84" s="38"/>
    </row>
    <row r="85" spans="1:12">
      <c r="A85" s="165" t="s">
        <v>88</v>
      </c>
      <c r="B85" s="166"/>
      <c r="C85" s="166"/>
      <c r="D85" s="166"/>
      <c r="E85" s="166"/>
      <c r="F85" s="166"/>
      <c r="G85" s="166"/>
      <c r="H85" s="166"/>
      <c r="I85" s="167"/>
    </row>
    <row r="86" spans="1:12">
      <c r="A86" s="76">
        <v>1</v>
      </c>
      <c r="B86" s="77"/>
      <c r="C86" s="48"/>
      <c r="D86" s="77"/>
      <c r="E86" s="48"/>
      <c r="F86" s="71"/>
      <c r="G86" s="119"/>
      <c r="H86" s="112"/>
      <c r="I86" s="52"/>
    </row>
    <row r="87" spans="1:12">
      <c r="A87" s="160" t="s">
        <v>89</v>
      </c>
      <c r="B87" s="161"/>
      <c r="C87" s="161"/>
      <c r="D87" s="161"/>
      <c r="E87" s="161"/>
      <c r="F87" s="162"/>
      <c r="G87" s="53">
        <v>0</v>
      </c>
      <c r="H87" s="25">
        <v>0</v>
      </c>
      <c r="I87" s="38"/>
      <c r="L87" s="3"/>
    </row>
    <row r="88" spans="1:12">
      <c r="A88" s="152" t="s">
        <v>90</v>
      </c>
      <c r="B88" s="153"/>
      <c r="C88" s="153"/>
      <c r="D88" s="153"/>
      <c r="E88" s="153"/>
      <c r="F88" s="153"/>
      <c r="G88" s="153"/>
      <c r="H88" s="153"/>
      <c r="I88" s="154"/>
    </row>
    <row r="89" spans="1:12" ht="22.5">
      <c r="A89" s="27">
        <v>1</v>
      </c>
      <c r="B89" s="156" t="s">
        <v>10</v>
      </c>
      <c r="C89" s="28">
        <v>2</v>
      </c>
      <c r="D89" s="28">
        <v>3</v>
      </c>
      <c r="E89" s="28">
        <v>1</v>
      </c>
      <c r="F89" s="12" t="s">
        <v>91</v>
      </c>
      <c r="G89" s="115"/>
      <c r="H89" s="86"/>
      <c r="I89" s="2"/>
    </row>
    <row r="90" spans="1:12">
      <c r="A90" s="36">
        <v>2</v>
      </c>
      <c r="B90" s="155"/>
      <c r="C90" s="28">
        <v>2</v>
      </c>
      <c r="D90" s="28">
        <v>3</v>
      </c>
      <c r="E90" s="28">
        <v>1</v>
      </c>
      <c r="F90" s="17" t="s">
        <v>92</v>
      </c>
      <c r="G90" s="91"/>
      <c r="H90" s="87"/>
      <c r="I90" s="2"/>
    </row>
    <row r="91" spans="1:12">
      <c r="A91" s="36">
        <v>3</v>
      </c>
      <c r="B91" s="155" t="s">
        <v>25</v>
      </c>
      <c r="C91" s="28">
        <v>2</v>
      </c>
      <c r="D91" s="45">
        <v>2</v>
      </c>
      <c r="E91" s="45">
        <v>1</v>
      </c>
      <c r="F91" s="17" t="s">
        <v>93</v>
      </c>
      <c r="G91" s="91">
        <v>700</v>
      </c>
      <c r="H91" s="87"/>
      <c r="I91" s="2"/>
    </row>
    <row r="92" spans="1:12">
      <c r="A92" s="27">
        <v>4</v>
      </c>
      <c r="B92" s="155"/>
      <c r="C92" s="28">
        <v>2</v>
      </c>
      <c r="D92" s="45">
        <v>2</v>
      </c>
      <c r="E92" s="45">
        <v>1</v>
      </c>
      <c r="F92" s="17" t="s">
        <v>94</v>
      </c>
      <c r="G92" s="120">
        <v>500</v>
      </c>
      <c r="H92" s="87"/>
      <c r="I92" s="2"/>
    </row>
    <row r="93" spans="1:12">
      <c r="A93" s="36">
        <v>5</v>
      </c>
      <c r="B93" s="45" t="s">
        <v>95</v>
      </c>
      <c r="C93" s="28">
        <v>2</v>
      </c>
      <c r="D93" s="45">
        <v>2</v>
      </c>
      <c r="E93" s="45">
        <v>1</v>
      </c>
      <c r="F93" s="17" t="s">
        <v>96</v>
      </c>
      <c r="G93" s="120">
        <v>165.73</v>
      </c>
      <c r="H93" s="87"/>
      <c r="I93" s="2"/>
    </row>
    <row r="94" spans="1:12">
      <c r="A94" s="36">
        <v>6</v>
      </c>
      <c r="B94" s="155" t="s">
        <v>97</v>
      </c>
      <c r="C94" s="28">
        <v>2</v>
      </c>
      <c r="D94" s="45">
        <v>2</v>
      </c>
      <c r="E94" s="45">
        <v>1</v>
      </c>
      <c r="F94" s="17" t="s">
        <v>98</v>
      </c>
      <c r="G94" s="120">
        <v>1052.8</v>
      </c>
      <c r="H94" s="87"/>
      <c r="I94" s="2"/>
    </row>
    <row r="95" spans="1:12">
      <c r="A95" s="27">
        <v>7</v>
      </c>
      <c r="B95" s="155"/>
      <c r="C95" s="28">
        <v>2</v>
      </c>
      <c r="D95" s="45">
        <v>2</v>
      </c>
      <c r="E95" s="45">
        <v>1</v>
      </c>
      <c r="F95" s="17" t="s">
        <v>99</v>
      </c>
      <c r="G95" s="120">
        <v>151.1</v>
      </c>
      <c r="H95" s="87"/>
      <c r="I95" s="2"/>
    </row>
    <row r="96" spans="1:12">
      <c r="A96" s="36">
        <v>8</v>
      </c>
      <c r="B96" s="155"/>
      <c r="C96" s="28">
        <v>2</v>
      </c>
      <c r="D96" s="45">
        <v>2</v>
      </c>
      <c r="E96" s="45">
        <v>1</v>
      </c>
      <c r="F96" s="17" t="s">
        <v>100</v>
      </c>
      <c r="G96" s="120">
        <v>518.20000000000005</v>
      </c>
      <c r="H96" s="87"/>
      <c r="I96" s="2"/>
    </row>
    <row r="97" spans="1:9">
      <c r="A97" s="36">
        <v>9</v>
      </c>
      <c r="B97" s="155" t="s">
        <v>101</v>
      </c>
      <c r="C97" s="28">
        <v>2</v>
      </c>
      <c r="D97" s="45">
        <v>2</v>
      </c>
      <c r="E97" s="45">
        <v>1</v>
      </c>
      <c r="F97" s="17" t="s">
        <v>102</v>
      </c>
      <c r="G97" s="120">
        <v>15.552</v>
      </c>
      <c r="H97" s="87"/>
      <c r="I97" s="2"/>
    </row>
    <row r="98" spans="1:9">
      <c r="A98" s="27">
        <v>10</v>
      </c>
      <c r="B98" s="155"/>
      <c r="C98" s="28">
        <v>2</v>
      </c>
      <c r="D98" s="45">
        <v>2</v>
      </c>
      <c r="E98" s="45">
        <v>1</v>
      </c>
      <c r="F98" s="17" t="s">
        <v>103</v>
      </c>
      <c r="G98" s="120">
        <v>60.284199999999998</v>
      </c>
      <c r="H98" s="87"/>
      <c r="I98" s="2"/>
    </row>
    <row r="99" spans="1:9">
      <c r="A99" s="36">
        <v>11</v>
      </c>
      <c r="B99" s="155"/>
      <c r="C99" s="28">
        <v>2</v>
      </c>
      <c r="D99" s="45">
        <v>2</v>
      </c>
      <c r="E99" s="45">
        <v>1</v>
      </c>
      <c r="F99" s="17" t="s">
        <v>104</v>
      </c>
      <c r="G99" s="120">
        <v>69.8</v>
      </c>
      <c r="H99" s="87"/>
      <c r="I99" s="2"/>
    </row>
    <row r="100" spans="1:9">
      <c r="A100" s="36">
        <v>12</v>
      </c>
      <c r="B100" s="155"/>
      <c r="C100" s="28">
        <v>2</v>
      </c>
      <c r="D100" s="45">
        <v>2</v>
      </c>
      <c r="E100" s="45">
        <v>1</v>
      </c>
      <c r="F100" s="17" t="s">
        <v>105</v>
      </c>
      <c r="G100" s="120">
        <v>3.2402839999999999</v>
      </c>
      <c r="H100" s="87"/>
      <c r="I100" s="2"/>
    </row>
    <row r="101" spans="1:9">
      <c r="A101" s="27">
        <v>13</v>
      </c>
      <c r="B101" s="155"/>
      <c r="C101" s="28">
        <v>2</v>
      </c>
      <c r="D101" s="45">
        <v>2</v>
      </c>
      <c r="E101" s="45">
        <v>1</v>
      </c>
      <c r="F101" s="17" t="s">
        <v>106</v>
      </c>
      <c r="G101" s="120">
        <v>99.7</v>
      </c>
      <c r="H101" s="87"/>
      <c r="I101" s="2"/>
    </row>
    <row r="102" spans="1:9">
      <c r="A102" s="36">
        <v>14</v>
      </c>
      <c r="B102" s="155"/>
      <c r="C102" s="28">
        <v>2</v>
      </c>
      <c r="D102" s="45">
        <v>2</v>
      </c>
      <c r="E102" s="45">
        <v>1</v>
      </c>
      <c r="F102" s="17" t="s">
        <v>107</v>
      </c>
      <c r="G102" s="120">
        <v>10.8</v>
      </c>
      <c r="H102" s="87"/>
      <c r="I102" s="2"/>
    </row>
    <row r="103" spans="1:9">
      <c r="A103" s="36">
        <v>15</v>
      </c>
      <c r="B103" s="155"/>
      <c r="C103" s="28">
        <v>2</v>
      </c>
      <c r="D103" s="45">
        <v>2</v>
      </c>
      <c r="E103" s="45">
        <v>1</v>
      </c>
      <c r="F103" s="17" t="s">
        <v>108</v>
      </c>
      <c r="G103" s="120">
        <v>129.1</v>
      </c>
      <c r="H103" s="87"/>
      <c r="I103" s="2"/>
    </row>
    <row r="104" spans="1:9">
      <c r="A104" s="27">
        <v>16</v>
      </c>
      <c r="B104" s="155"/>
      <c r="C104" s="28">
        <v>2</v>
      </c>
      <c r="D104" s="45">
        <v>2</v>
      </c>
      <c r="E104" s="45">
        <v>1</v>
      </c>
      <c r="F104" s="17" t="s">
        <v>109</v>
      </c>
      <c r="G104" s="120">
        <v>98.2</v>
      </c>
      <c r="H104" s="87"/>
      <c r="I104" s="2"/>
    </row>
    <row r="105" spans="1:9">
      <c r="A105" s="36">
        <v>17</v>
      </c>
      <c r="B105" s="157"/>
      <c r="C105" s="28">
        <v>2</v>
      </c>
      <c r="D105" s="45">
        <v>2</v>
      </c>
      <c r="E105" s="45">
        <v>1</v>
      </c>
      <c r="F105" s="22" t="s">
        <v>110</v>
      </c>
      <c r="G105" s="121">
        <v>74.400000000000006</v>
      </c>
      <c r="H105" s="88"/>
      <c r="I105" s="2"/>
    </row>
    <row r="106" spans="1:9">
      <c r="A106" s="141" t="s">
        <v>111</v>
      </c>
      <c r="B106" s="142"/>
      <c r="C106" s="142"/>
      <c r="D106" s="142"/>
      <c r="E106" s="142"/>
      <c r="F106" s="143"/>
      <c r="G106" s="125">
        <f>SUM(G89:G105)</f>
        <v>3648.9064840000001</v>
      </c>
      <c r="H106" s="126">
        <v>0.11015010010329046</v>
      </c>
      <c r="I106" s="38">
        <f>G106/G151</f>
        <v>9.2176042329043154E-2</v>
      </c>
    </row>
    <row r="107" spans="1:9">
      <c r="A107" s="152" t="s">
        <v>112</v>
      </c>
      <c r="B107" s="153"/>
      <c r="C107" s="153"/>
      <c r="D107" s="153"/>
      <c r="E107" s="153"/>
      <c r="F107" s="153"/>
      <c r="G107" s="153"/>
      <c r="H107" s="153"/>
      <c r="I107" s="154"/>
    </row>
    <row r="108" spans="1:9">
      <c r="A108" s="27">
        <v>1</v>
      </c>
      <c r="B108" s="28" t="s">
        <v>10</v>
      </c>
      <c r="C108" s="28">
        <v>2</v>
      </c>
      <c r="D108" s="28">
        <v>3</v>
      </c>
      <c r="E108" s="28">
        <v>1</v>
      </c>
      <c r="F108" s="12" t="s">
        <v>113</v>
      </c>
      <c r="G108" s="115"/>
      <c r="H108" s="86"/>
      <c r="I108" s="14"/>
    </row>
    <row r="109" spans="1:9" ht="33.75">
      <c r="A109" s="36">
        <v>2</v>
      </c>
      <c r="B109" s="19" t="s">
        <v>85</v>
      </c>
      <c r="C109" s="28">
        <v>2</v>
      </c>
      <c r="D109" s="45">
        <v>2</v>
      </c>
      <c r="E109" s="28">
        <v>1</v>
      </c>
      <c r="F109" s="17" t="s">
        <v>114</v>
      </c>
      <c r="G109" s="91">
        <v>98.4</v>
      </c>
      <c r="H109" s="87"/>
      <c r="I109" s="2"/>
    </row>
    <row r="110" spans="1:9">
      <c r="A110" s="36">
        <v>3</v>
      </c>
      <c r="B110" s="155" t="s">
        <v>23</v>
      </c>
      <c r="C110" s="28">
        <v>2</v>
      </c>
      <c r="D110" s="45">
        <v>2</v>
      </c>
      <c r="E110" s="28">
        <v>1</v>
      </c>
      <c r="F110" s="17" t="s">
        <v>115</v>
      </c>
      <c r="G110" s="91">
        <v>846.95299999999997</v>
      </c>
      <c r="H110" s="90"/>
      <c r="I110" s="2"/>
    </row>
    <row r="111" spans="1:9" ht="22.5">
      <c r="A111" s="27">
        <v>4</v>
      </c>
      <c r="B111" s="155"/>
      <c r="C111" s="28">
        <v>2</v>
      </c>
      <c r="D111" s="45">
        <v>2</v>
      </c>
      <c r="E111" s="28">
        <v>1</v>
      </c>
      <c r="F111" s="17" t="s">
        <v>116</v>
      </c>
      <c r="G111" s="91">
        <v>403.78399999999999</v>
      </c>
      <c r="H111" s="90"/>
      <c r="I111" s="2"/>
    </row>
    <row r="112" spans="1:9">
      <c r="A112" s="36">
        <v>5</v>
      </c>
      <c r="B112" s="45" t="s">
        <v>97</v>
      </c>
      <c r="C112" s="28">
        <v>2</v>
      </c>
      <c r="D112" s="45">
        <v>2</v>
      </c>
      <c r="E112" s="28">
        <v>1</v>
      </c>
      <c r="F112" s="17" t="s">
        <v>117</v>
      </c>
      <c r="G112" s="91">
        <v>1651.3580999999999</v>
      </c>
      <c r="H112" s="87"/>
      <c r="I112" s="2"/>
    </row>
    <row r="113" spans="1:9">
      <c r="A113" s="36">
        <v>6</v>
      </c>
      <c r="B113" s="45" t="s">
        <v>118</v>
      </c>
      <c r="C113" s="28">
        <v>2</v>
      </c>
      <c r="D113" s="45">
        <v>2</v>
      </c>
      <c r="E113" s="28">
        <v>1</v>
      </c>
      <c r="F113" s="17" t="s">
        <v>119</v>
      </c>
      <c r="G113" s="91">
        <v>1315.9</v>
      </c>
      <c r="H113" s="87"/>
      <c r="I113" s="2"/>
    </row>
    <row r="114" spans="1:9">
      <c r="A114" s="27">
        <v>7</v>
      </c>
      <c r="B114" s="45" t="s">
        <v>120</v>
      </c>
      <c r="C114" s="28">
        <v>2</v>
      </c>
      <c r="D114" s="45">
        <v>2</v>
      </c>
      <c r="E114" s="28">
        <v>1</v>
      </c>
      <c r="F114" s="17" t="s">
        <v>121</v>
      </c>
      <c r="G114" s="91">
        <f>540/2</f>
        <v>270</v>
      </c>
      <c r="H114" s="87"/>
      <c r="I114" s="2"/>
    </row>
    <row r="115" spans="1:9">
      <c r="A115" s="36">
        <v>8</v>
      </c>
      <c r="B115" s="30" t="s">
        <v>122</v>
      </c>
      <c r="C115" s="28">
        <v>2</v>
      </c>
      <c r="D115" s="45">
        <v>2</v>
      </c>
      <c r="E115" s="28">
        <v>1</v>
      </c>
      <c r="F115" s="22" t="s">
        <v>123</v>
      </c>
      <c r="G115" s="116">
        <v>1193.03</v>
      </c>
      <c r="H115" s="88"/>
      <c r="I115" s="2"/>
    </row>
    <row r="116" spans="1:9">
      <c r="A116" s="141" t="s">
        <v>124</v>
      </c>
      <c r="B116" s="142"/>
      <c r="C116" s="142"/>
      <c r="D116" s="142"/>
      <c r="E116" s="142"/>
      <c r="F116" s="142"/>
      <c r="G116" s="98">
        <f>SUM(G108:G115)</f>
        <v>5779.4250999999995</v>
      </c>
      <c r="H116" s="97">
        <f>G116/G150</f>
        <v>0.27408091815956315</v>
      </c>
      <c r="I116" s="38">
        <f>G116/G151</f>
        <v>0.14599566609642234</v>
      </c>
    </row>
    <row r="117" spans="1:9">
      <c r="A117" s="152" t="s">
        <v>125</v>
      </c>
      <c r="B117" s="153"/>
      <c r="C117" s="153"/>
      <c r="D117" s="153"/>
      <c r="E117" s="153"/>
      <c r="F117" s="153"/>
      <c r="G117" s="153"/>
      <c r="H117" s="153"/>
      <c r="I117" s="154"/>
    </row>
    <row r="118" spans="1:9">
      <c r="A118" s="9">
        <v>1</v>
      </c>
      <c r="B118" s="158" t="s">
        <v>10</v>
      </c>
      <c r="C118" s="28">
        <v>2</v>
      </c>
      <c r="D118" s="28">
        <v>3</v>
      </c>
      <c r="E118" s="28">
        <v>1</v>
      </c>
      <c r="F118" s="12" t="s">
        <v>126</v>
      </c>
      <c r="G118" s="115"/>
      <c r="H118" s="86"/>
      <c r="I118" s="2"/>
    </row>
    <row r="119" spans="1:9" ht="22.5">
      <c r="A119" s="15">
        <v>2</v>
      </c>
      <c r="B119" s="159"/>
      <c r="C119" s="28">
        <v>2</v>
      </c>
      <c r="D119" s="28">
        <v>3</v>
      </c>
      <c r="E119" s="28">
        <v>1</v>
      </c>
      <c r="F119" s="17" t="s">
        <v>127</v>
      </c>
      <c r="G119" s="91"/>
      <c r="H119" s="87"/>
      <c r="I119" s="2"/>
    </row>
    <row r="120" spans="1:9">
      <c r="A120" s="9">
        <v>3</v>
      </c>
      <c r="B120" s="159"/>
      <c r="C120" s="28">
        <v>2</v>
      </c>
      <c r="D120" s="28">
        <v>3</v>
      </c>
      <c r="E120" s="28">
        <v>1</v>
      </c>
      <c r="F120" s="17" t="s">
        <v>128</v>
      </c>
      <c r="G120" s="91"/>
      <c r="H120" s="87"/>
      <c r="I120" s="2"/>
    </row>
    <row r="121" spans="1:9">
      <c r="A121" s="15">
        <v>4</v>
      </c>
      <c r="B121" s="159"/>
      <c r="C121" s="28">
        <v>2</v>
      </c>
      <c r="D121" s="28">
        <v>3</v>
      </c>
      <c r="E121" s="28">
        <v>1</v>
      </c>
      <c r="F121" s="17" t="s">
        <v>129</v>
      </c>
      <c r="G121" s="91"/>
      <c r="H121" s="87"/>
      <c r="I121" s="2"/>
    </row>
    <row r="122" spans="1:9">
      <c r="A122" s="9">
        <v>5</v>
      </c>
      <c r="B122" s="159"/>
      <c r="C122" s="28">
        <v>2</v>
      </c>
      <c r="D122" s="28">
        <v>3</v>
      </c>
      <c r="E122" s="28">
        <v>1</v>
      </c>
      <c r="F122" s="17" t="s">
        <v>130</v>
      </c>
      <c r="G122" s="91"/>
      <c r="H122" s="87"/>
      <c r="I122" s="2"/>
    </row>
    <row r="123" spans="1:9">
      <c r="A123" s="15">
        <v>6</v>
      </c>
      <c r="B123" s="159"/>
      <c r="C123" s="28">
        <v>2</v>
      </c>
      <c r="D123" s="28">
        <v>3</v>
      </c>
      <c r="E123" s="28">
        <v>1</v>
      </c>
      <c r="F123" s="17" t="s">
        <v>131</v>
      </c>
      <c r="G123" s="91"/>
      <c r="H123" s="87"/>
      <c r="I123" s="2"/>
    </row>
    <row r="124" spans="1:9">
      <c r="A124" s="9">
        <v>7</v>
      </c>
      <c r="B124" s="159"/>
      <c r="C124" s="28">
        <v>2</v>
      </c>
      <c r="D124" s="28">
        <v>3</v>
      </c>
      <c r="E124" s="28">
        <v>1</v>
      </c>
      <c r="F124" s="17" t="s">
        <v>132</v>
      </c>
      <c r="G124" s="91"/>
      <c r="H124" s="87"/>
      <c r="I124" s="2"/>
    </row>
    <row r="125" spans="1:9">
      <c r="A125" s="15">
        <v>8</v>
      </c>
      <c r="B125" s="159"/>
      <c r="C125" s="28">
        <v>2</v>
      </c>
      <c r="D125" s="28">
        <v>3</v>
      </c>
      <c r="E125" s="28">
        <v>1</v>
      </c>
      <c r="F125" s="17" t="s">
        <v>133</v>
      </c>
      <c r="G125" s="91"/>
      <c r="H125" s="87"/>
      <c r="I125" s="2"/>
    </row>
    <row r="126" spans="1:9">
      <c r="A126" s="9">
        <v>9</v>
      </c>
      <c r="B126" s="159"/>
      <c r="C126" s="28">
        <v>2</v>
      </c>
      <c r="D126" s="28">
        <v>3</v>
      </c>
      <c r="E126" s="28">
        <v>1</v>
      </c>
      <c r="F126" s="17" t="s">
        <v>134</v>
      </c>
      <c r="G126" s="91"/>
      <c r="H126" s="87"/>
      <c r="I126" s="2"/>
    </row>
    <row r="127" spans="1:9" ht="22.5">
      <c r="A127" s="15">
        <v>10</v>
      </c>
      <c r="B127" s="156"/>
      <c r="C127" s="28">
        <v>2</v>
      </c>
      <c r="D127" s="28">
        <v>3</v>
      </c>
      <c r="E127" s="28">
        <v>1</v>
      </c>
      <c r="F127" s="17" t="s">
        <v>135</v>
      </c>
      <c r="G127" s="91"/>
      <c r="H127" s="87"/>
      <c r="I127" s="2"/>
    </row>
    <row r="128" spans="1:9">
      <c r="A128" s="9">
        <v>11</v>
      </c>
      <c r="B128" s="155" t="s">
        <v>25</v>
      </c>
      <c r="C128" s="28">
        <v>2</v>
      </c>
      <c r="D128" s="45">
        <v>2</v>
      </c>
      <c r="E128" s="28">
        <v>1</v>
      </c>
      <c r="F128" s="17" t="s">
        <v>136</v>
      </c>
      <c r="G128" s="91">
        <v>140</v>
      </c>
      <c r="H128" s="87"/>
      <c r="I128" s="2"/>
    </row>
    <row r="129" spans="1:9">
      <c r="A129" s="15">
        <v>12</v>
      </c>
      <c r="B129" s="155"/>
      <c r="C129" s="28">
        <v>2</v>
      </c>
      <c r="D129" s="45">
        <v>2</v>
      </c>
      <c r="E129" s="28">
        <v>1</v>
      </c>
      <c r="F129" s="17" t="s">
        <v>137</v>
      </c>
      <c r="G129" s="91">
        <v>126.7</v>
      </c>
      <c r="H129" s="87"/>
      <c r="I129" s="2"/>
    </row>
    <row r="130" spans="1:9">
      <c r="A130" s="9">
        <v>13</v>
      </c>
      <c r="B130" s="150" t="s">
        <v>85</v>
      </c>
      <c r="C130" s="28">
        <v>2</v>
      </c>
      <c r="D130" s="45">
        <v>2</v>
      </c>
      <c r="E130" s="28">
        <v>1</v>
      </c>
      <c r="F130" s="17" t="s">
        <v>138</v>
      </c>
      <c r="G130" s="91">
        <v>98.4</v>
      </c>
      <c r="H130" s="87"/>
      <c r="I130" s="2"/>
    </row>
    <row r="131" spans="1:9">
      <c r="A131" s="15">
        <v>14</v>
      </c>
      <c r="B131" s="150"/>
      <c r="C131" s="28">
        <v>2</v>
      </c>
      <c r="D131" s="45">
        <v>2</v>
      </c>
      <c r="E131" s="28">
        <v>1</v>
      </c>
      <c r="F131" s="17" t="s">
        <v>139</v>
      </c>
      <c r="G131" s="91">
        <v>98.4</v>
      </c>
      <c r="H131" s="87"/>
      <c r="I131" s="2"/>
    </row>
    <row r="132" spans="1:9">
      <c r="A132" s="9">
        <v>15</v>
      </c>
      <c r="B132" s="150"/>
      <c r="C132" s="28">
        <v>2</v>
      </c>
      <c r="D132" s="45">
        <v>2</v>
      </c>
      <c r="E132" s="28">
        <v>1</v>
      </c>
      <c r="F132" s="17" t="s">
        <v>140</v>
      </c>
      <c r="G132" s="91">
        <v>49.2</v>
      </c>
      <c r="H132" s="87"/>
      <c r="I132" s="2"/>
    </row>
    <row r="133" spans="1:9" ht="22.5">
      <c r="A133" s="15">
        <v>16</v>
      </c>
      <c r="B133" s="150"/>
      <c r="C133" s="28">
        <v>2</v>
      </c>
      <c r="D133" s="45">
        <v>2</v>
      </c>
      <c r="E133" s="28">
        <v>1</v>
      </c>
      <c r="F133" s="17" t="s">
        <v>141</v>
      </c>
      <c r="G133" s="91">
        <v>24.6</v>
      </c>
      <c r="H133" s="87"/>
      <c r="I133" s="2"/>
    </row>
    <row r="134" spans="1:9">
      <c r="A134" s="9">
        <v>17</v>
      </c>
      <c r="B134" s="151" t="s">
        <v>12</v>
      </c>
      <c r="C134" s="28">
        <v>2</v>
      </c>
      <c r="D134" s="45">
        <v>2</v>
      </c>
      <c r="E134" s="28">
        <v>1</v>
      </c>
      <c r="F134" s="17" t="s">
        <v>142</v>
      </c>
      <c r="G134" s="120">
        <v>100</v>
      </c>
      <c r="H134" s="87"/>
      <c r="I134" s="2"/>
    </row>
    <row r="135" spans="1:9">
      <c r="A135" s="15">
        <v>18</v>
      </c>
      <c r="B135" s="151"/>
      <c r="C135" s="28">
        <v>2</v>
      </c>
      <c r="D135" s="45">
        <v>2</v>
      </c>
      <c r="E135" s="28">
        <v>1</v>
      </c>
      <c r="F135" s="17" t="s">
        <v>143</v>
      </c>
      <c r="G135" s="120">
        <v>30.99</v>
      </c>
      <c r="H135" s="87"/>
      <c r="I135" s="2"/>
    </row>
    <row r="136" spans="1:9">
      <c r="A136" s="9">
        <v>19</v>
      </c>
      <c r="B136" s="150" t="s">
        <v>23</v>
      </c>
      <c r="C136" s="28">
        <v>2</v>
      </c>
      <c r="D136" s="45">
        <v>2</v>
      </c>
      <c r="E136" s="28">
        <v>1</v>
      </c>
      <c r="F136" s="17" t="s">
        <v>144</v>
      </c>
      <c r="G136" s="120">
        <v>296</v>
      </c>
      <c r="H136" s="90"/>
      <c r="I136" s="2"/>
    </row>
    <row r="137" spans="1:9" ht="22.5">
      <c r="A137" s="15">
        <v>20</v>
      </c>
      <c r="B137" s="150"/>
      <c r="C137" s="28">
        <v>2</v>
      </c>
      <c r="D137" s="45">
        <v>2</v>
      </c>
      <c r="E137" s="28">
        <v>1</v>
      </c>
      <c r="F137" s="17" t="s">
        <v>145</v>
      </c>
      <c r="G137" s="120">
        <v>922.03503048000005</v>
      </c>
      <c r="H137" s="90"/>
      <c r="I137" s="2"/>
    </row>
    <row r="138" spans="1:9">
      <c r="A138" s="9">
        <v>21</v>
      </c>
      <c r="B138" s="150"/>
      <c r="C138" s="28">
        <v>2</v>
      </c>
      <c r="D138" s="45">
        <v>2</v>
      </c>
      <c r="E138" s="28">
        <v>1</v>
      </c>
      <c r="F138" s="17" t="s">
        <v>146</v>
      </c>
      <c r="G138" s="91"/>
      <c r="H138" s="90"/>
      <c r="I138" s="2"/>
    </row>
    <row r="139" spans="1:9">
      <c r="A139" s="15">
        <v>22</v>
      </c>
      <c r="B139" s="150" t="s">
        <v>45</v>
      </c>
      <c r="C139" s="28">
        <v>2</v>
      </c>
      <c r="D139" s="45">
        <v>2</v>
      </c>
      <c r="E139" s="28">
        <v>1</v>
      </c>
      <c r="F139" s="17" t="s">
        <v>147</v>
      </c>
      <c r="G139" s="120">
        <v>1009.44</v>
      </c>
      <c r="H139" s="87"/>
      <c r="I139" s="2"/>
    </row>
    <row r="140" spans="1:9" ht="22.5">
      <c r="A140" s="9">
        <v>23</v>
      </c>
      <c r="B140" s="150"/>
      <c r="C140" s="28">
        <v>2</v>
      </c>
      <c r="D140" s="45">
        <v>2</v>
      </c>
      <c r="E140" s="28">
        <v>1</v>
      </c>
      <c r="F140" s="17" t="s">
        <v>47</v>
      </c>
      <c r="G140" s="120">
        <v>495.63</v>
      </c>
      <c r="H140" s="87"/>
      <c r="I140" s="2"/>
    </row>
    <row r="141" spans="1:9">
      <c r="A141" s="15">
        <v>24</v>
      </c>
      <c r="B141" s="19" t="s">
        <v>60</v>
      </c>
      <c r="C141" s="28">
        <v>2</v>
      </c>
      <c r="D141" s="45">
        <v>2</v>
      </c>
      <c r="E141" s="28">
        <v>1</v>
      </c>
      <c r="F141" s="17" t="s">
        <v>148</v>
      </c>
      <c r="G141" s="120">
        <v>1291.8</v>
      </c>
      <c r="H141" s="87"/>
      <c r="I141" s="2"/>
    </row>
    <row r="142" spans="1:9">
      <c r="A142" s="9">
        <v>25</v>
      </c>
      <c r="B142" s="150" t="s">
        <v>95</v>
      </c>
      <c r="C142" s="28">
        <v>2</v>
      </c>
      <c r="D142" s="45">
        <v>2</v>
      </c>
      <c r="E142" s="28">
        <v>1</v>
      </c>
      <c r="F142" s="17" t="s">
        <v>149</v>
      </c>
      <c r="G142" s="120">
        <v>74.44</v>
      </c>
      <c r="H142" s="87"/>
      <c r="I142" s="2"/>
    </row>
    <row r="143" spans="1:9">
      <c r="A143" s="15">
        <v>26</v>
      </c>
      <c r="B143" s="150"/>
      <c r="C143" s="28">
        <v>2</v>
      </c>
      <c r="D143" s="45">
        <v>2</v>
      </c>
      <c r="E143" s="28">
        <v>1</v>
      </c>
      <c r="F143" s="17" t="s">
        <v>150</v>
      </c>
      <c r="G143" s="120">
        <v>84</v>
      </c>
      <c r="H143" s="87"/>
      <c r="I143" s="2"/>
    </row>
    <row r="144" spans="1:9">
      <c r="A144" s="9">
        <v>27</v>
      </c>
      <c r="B144" s="19" t="s">
        <v>122</v>
      </c>
      <c r="C144" s="28">
        <v>2</v>
      </c>
      <c r="D144" s="45">
        <v>2</v>
      </c>
      <c r="E144" s="28">
        <v>1</v>
      </c>
      <c r="F144" s="17" t="s">
        <v>151</v>
      </c>
      <c r="G144" s="121">
        <v>444.27</v>
      </c>
      <c r="H144" s="87"/>
      <c r="I144" s="2"/>
    </row>
    <row r="145" spans="1:9">
      <c r="A145" s="141" t="s">
        <v>152</v>
      </c>
      <c r="B145" s="142"/>
      <c r="C145" s="142"/>
      <c r="D145" s="142"/>
      <c r="E145" s="142"/>
      <c r="F145" s="142"/>
      <c r="G145" s="98">
        <f>SUM(G118:G144)</f>
        <v>5285.9050304800003</v>
      </c>
      <c r="H145" s="97">
        <f>G145/G150</f>
        <v>0.25067643909049225</v>
      </c>
      <c r="I145" s="38">
        <f>G145/G151</f>
        <v>0.13352871825388951</v>
      </c>
    </row>
    <row r="146" spans="1:9">
      <c r="A146" s="152" t="s">
        <v>153</v>
      </c>
      <c r="B146" s="153"/>
      <c r="C146" s="153"/>
      <c r="D146" s="153"/>
      <c r="E146" s="153"/>
      <c r="F146" s="153"/>
      <c r="G146" s="153"/>
      <c r="H146" s="153"/>
      <c r="I146" s="154"/>
    </row>
    <row r="147" spans="1:9" ht="22.5">
      <c r="A147" s="78">
        <v>1</v>
      </c>
      <c r="B147" s="79" t="s">
        <v>10</v>
      </c>
      <c r="C147" s="80">
        <v>2</v>
      </c>
      <c r="D147" s="80">
        <v>3</v>
      </c>
      <c r="E147" s="61">
        <v>1</v>
      </c>
      <c r="F147" s="12" t="s">
        <v>154</v>
      </c>
      <c r="G147" s="115"/>
      <c r="H147" s="89"/>
      <c r="I147" s="2"/>
    </row>
    <row r="148" spans="1:9">
      <c r="A148" s="81">
        <v>2</v>
      </c>
      <c r="B148" s="82" t="s">
        <v>45</v>
      </c>
      <c r="C148" s="80">
        <v>2</v>
      </c>
      <c r="D148" s="83">
        <v>2</v>
      </c>
      <c r="E148" s="83">
        <v>1</v>
      </c>
      <c r="F148" s="84" t="s">
        <v>155</v>
      </c>
      <c r="G148" s="116">
        <v>2145.33</v>
      </c>
      <c r="H148" s="93"/>
      <c r="I148" s="2"/>
    </row>
    <row r="149" spans="1:9">
      <c r="A149" s="141" t="s">
        <v>156</v>
      </c>
      <c r="B149" s="142"/>
      <c r="C149" s="142"/>
      <c r="D149" s="142"/>
      <c r="E149" s="142"/>
      <c r="F149" s="143"/>
      <c r="G149" s="122">
        <f>SUM(G147:G148)</f>
        <v>2145.33</v>
      </c>
      <c r="H149" s="97">
        <f>G149/G150</f>
        <v>0.1017391878917603</v>
      </c>
      <c r="I149" s="38">
        <f>G149/G151</f>
        <v>5.4193778261204167E-2</v>
      </c>
    </row>
    <row r="150" spans="1:9">
      <c r="A150" s="144" t="s">
        <v>157</v>
      </c>
      <c r="B150" s="145"/>
      <c r="C150" s="145"/>
      <c r="D150" s="145"/>
      <c r="E150" s="145"/>
      <c r="F150" s="146"/>
      <c r="G150" s="123">
        <f>G149+G145+G116+G106+G87+G84+G79+G76+G73+G65+G62</f>
        <v>21086.565014479998</v>
      </c>
      <c r="H150" s="100">
        <f>G150/G150</f>
        <v>1</v>
      </c>
      <c r="I150" s="85">
        <f>G150/G151</f>
        <v>0.53267358806579623</v>
      </c>
    </row>
    <row r="151" spans="1:9" ht="15.75" thickBot="1">
      <c r="A151" s="147" t="s">
        <v>158</v>
      </c>
      <c r="B151" s="148"/>
      <c r="C151" s="148"/>
      <c r="D151" s="148"/>
      <c r="E151" s="148"/>
      <c r="F151" s="149"/>
      <c r="G151" s="124">
        <f>G150+G58+G39</f>
        <v>39586.27851448</v>
      </c>
      <c r="H151" s="101"/>
      <c r="I151" s="102"/>
    </row>
    <row r="152" spans="1:9">
      <c r="A152" s="4"/>
      <c r="B152" s="5"/>
      <c r="C152" s="4"/>
      <c r="D152" s="4"/>
      <c r="E152" s="4"/>
      <c r="F152" s="4"/>
      <c r="G152" s="4"/>
      <c r="H152" s="6"/>
      <c r="I152" s="4"/>
    </row>
    <row r="153" spans="1:9">
      <c r="A153" s="109" t="s">
        <v>159</v>
      </c>
      <c r="B153" s="107"/>
      <c r="C153" s="108"/>
      <c r="D153" s="108"/>
      <c r="E153" s="108"/>
      <c r="F153" s="108"/>
      <c r="G153" s="4"/>
      <c r="H153" s="6"/>
      <c r="I153" s="4"/>
    </row>
    <row r="154" spans="1:9">
      <c r="A154" s="109" t="s">
        <v>163</v>
      </c>
      <c r="B154" s="107"/>
      <c r="C154" s="108"/>
      <c r="D154" s="108"/>
      <c r="E154" s="108"/>
      <c r="F154" s="108"/>
      <c r="G154" s="4"/>
      <c r="H154" s="6"/>
      <c r="I154" s="4"/>
    </row>
    <row r="155" spans="1:9">
      <c r="B155" s="7"/>
    </row>
  </sheetData>
  <mergeCells count="74">
    <mergeCell ref="A5:I5"/>
    <mergeCell ref="A6:I6"/>
    <mergeCell ref="A1:I1"/>
    <mergeCell ref="A2:D2"/>
    <mergeCell ref="E2:F2"/>
    <mergeCell ref="A3:A4"/>
    <mergeCell ref="B3:B4"/>
    <mergeCell ref="C3:C4"/>
    <mergeCell ref="D3:D4"/>
    <mergeCell ref="E3:E4"/>
    <mergeCell ref="F3:F4"/>
    <mergeCell ref="G3:G4"/>
    <mergeCell ref="H3:I3"/>
    <mergeCell ref="G2:I2"/>
    <mergeCell ref="B8:B17"/>
    <mergeCell ref="A41:I41"/>
    <mergeCell ref="A24:F24"/>
    <mergeCell ref="A25:I25"/>
    <mergeCell ref="A28:F28"/>
    <mergeCell ref="A29:I29"/>
    <mergeCell ref="B30:B32"/>
    <mergeCell ref="A33:F33"/>
    <mergeCell ref="A34:I34"/>
    <mergeCell ref="B36:B37"/>
    <mergeCell ref="A38:F38"/>
    <mergeCell ref="A39:F39"/>
    <mergeCell ref="A40:I40"/>
    <mergeCell ref="B20:B23"/>
    <mergeCell ref="A65:F65"/>
    <mergeCell ref="B42:B45"/>
    <mergeCell ref="A51:F51"/>
    <mergeCell ref="A52:I52"/>
    <mergeCell ref="A54:F54"/>
    <mergeCell ref="A55:I55"/>
    <mergeCell ref="A57:F57"/>
    <mergeCell ref="A58:F58"/>
    <mergeCell ref="A59:I59"/>
    <mergeCell ref="A60:I60"/>
    <mergeCell ref="A62:F62"/>
    <mergeCell ref="A63:I63"/>
    <mergeCell ref="A87:F87"/>
    <mergeCell ref="A66:I66"/>
    <mergeCell ref="B67:B69"/>
    <mergeCell ref="B71:B72"/>
    <mergeCell ref="A73:F73"/>
    <mergeCell ref="A74:I74"/>
    <mergeCell ref="A76:F76"/>
    <mergeCell ref="A77:I77"/>
    <mergeCell ref="A79:F79"/>
    <mergeCell ref="A80:I80"/>
    <mergeCell ref="A84:F84"/>
    <mergeCell ref="A85:I85"/>
    <mergeCell ref="B128:B129"/>
    <mergeCell ref="A88:I88"/>
    <mergeCell ref="B89:B90"/>
    <mergeCell ref="B91:B92"/>
    <mergeCell ref="B94:B96"/>
    <mergeCell ref="B97:B105"/>
    <mergeCell ref="A106:F106"/>
    <mergeCell ref="A107:I107"/>
    <mergeCell ref="B110:B111"/>
    <mergeCell ref="A116:F116"/>
    <mergeCell ref="A117:I117"/>
    <mergeCell ref="B118:B127"/>
    <mergeCell ref="A149:F149"/>
    <mergeCell ref="A150:F150"/>
    <mergeCell ref="A151:F151"/>
    <mergeCell ref="B130:B133"/>
    <mergeCell ref="B134:B135"/>
    <mergeCell ref="B136:B138"/>
    <mergeCell ref="B139:B140"/>
    <mergeCell ref="B142:B143"/>
    <mergeCell ref="A145:F145"/>
    <mergeCell ref="A146:I14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PIP 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DGB</cp:lastModifiedBy>
  <cp:lastPrinted>2017-06-05T13:22:36Z</cp:lastPrinted>
  <dcterms:created xsi:type="dcterms:W3CDTF">2017-02-16T21:29:58Z</dcterms:created>
  <dcterms:modified xsi:type="dcterms:W3CDTF">2017-06-07T18:37:53Z</dcterms:modified>
</cp:coreProperties>
</file>